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2120" windowHeight="9120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25725"/>
  <fileRecoveryPr repairLoad="1"/>
</workbook>
</file>

<file path=xl/calcChain.xml><?xml version="1.0" encoding="utf-8"?>
<calcChain xmlns="http://schemas.openxmlformats.org/spreadsheetml/2006/main">
  <c r="D3" i="6"/>
  <c r="G3"/>
  <c r="I3"/>
  <c r="L3"/>
  <c r="D5"/>
  <c r="L5"/>
  <c r="A8"/>
  <c r="B8"/>
  <c r="C8"/>
  <c r="F8"/>
  <c r="D8" s="1"/>
  <c r="G8"/>
  <c r="H8"/>
  <c r="H28" s="1"/>
  <c r="I8"/>
  <c r="J8"/>
  <c r="K8" s="1"/>
  <c r="A9"/>
  <c r="B9"/>
  <c r="C9"/>
  <c r="F9"/>
  <c r="D9" s="1"/>
  <c r="G9"/>
  <c r="H9"/>
  <c r="I9"/>
  <c r="J9"/>
  <c r="K9" s="1"/>
  <c r="A10"/>
  <c r="B10"/>
  <c r="C10"/>
  <c r="F10"/>
  <c r="E10" s="1"/>
  <c r="G10"/>
  <c r="H10"/>
  <c r="I10"/>
  <c r="J10"/>
  <c r="K10" s="1"/>
  <c r="A11"/>
  <c r="B11"/>
  <c r="C11"/>
  <c r="F11"/>
  <c r="D11" s="1"/>
  <c r="G11"/>
  <c r="H11"/>
  <c r="I11"/>
  <c r="J11"/>
  <c r="K11" s="1"/>
  <c r="A12"/>
  <c r="B12"/>
  <c r="C12"/>
  <c r="F12"/>
  <c r="E12" s="1"/>
  <c r="G12"/>
  <c r="H12"/>
  <c r="I12"/>
  <c r="J12"/>
  <c r="K12" s="1"/>
  <c r="A13"/>
  <c r="B13"/>
  <c r="C13"/>
  <c r="F13"/>
  <c r="D13" s="1"/>
  <c r="G13"/>
  <c r="H13"/>
  <c r="I13"/>
  <c r="J13"/>
  <c r="K13" s="1"/>
  <c r="A14"/>
  <c r="B14"/>
  <c r="C14"/>
  <c r="F14"/>
  <c r="E14" s="1"/>
  <c r="G14"/>
  <c r="H14"/>
  <c r="I14"/>
  <c r="J14"/>
  <c r="K14" s="1"/>
  <c r="A15"/>
  <c r="B15"/>
  <c r="C15"/>
  <c r="F15"/>
  <c r="D15" s="1"/>
  <c r="G15"/>
  <c r="H15"/>
  <c r="I15"/>
  <c r="J15"/>
  <c r="K15" s="1"/>
  <c r="A16"/>
  <c r="B16"/>
  <c r="C16"/>
  <c r="F16"/>
  <c r="E16" s="1"/>
  <c r="G16"/>
  <c r="H16"/>
  <c r="I16"/>
  <c r="J16"/>
  <c r="K16" s="1"/>
  <c r="A17"/>
  <c r="B17"/>
  <c r="C17"/>
  <c r="F17"/>
  <c r="D17" s="1"/>
  <c r="G17"/>
  <c r="H17"/>
  <c r="I17"/>
  <c r="J17"/>
  <c r="K17" s="1"/>
  <c r="A18"/>
  <c r="B18"/>
  <c r="C18"/>
  <c r="F18"/>
  <c r="E18" s="1"/>
  <c r="G18"/>
  <c r="H18"/>
  <c r="I18"/>
  <c r="J18"/>
  <c r="K18" s="1"/>
  <c r="A19"/>
  <c r="B19"/>
  <c r="C19"/>
  <c r="D19"/>
  <c r="E19"/>
  <c r="F19"/>
  <c r="G19"/>
  <c r="H19"/>
  <c r="I19"/>
  <c r="J19"/>
  <c r="K19"/>
  <c r="A20"/>
  <c r="B20"/>
  <c r="C20"/>
  <c r="D20"/>
  <c r="E20"/>
  <c r="F20"/>
  <c r="G20"/>
  <c r="H20"/>
  <c r="I20"/>
  <c r="J20"/>
  <c r="K20"/>
  <c r="A21"/>
  <c r="B21"/>
  <c r="C21"/>
  <c r="D21"/>
  <c r="E21"/>
  <c r="F21"/>
  <c r="G21"/>
  <c r="H21"/>
  <c r="I21"/>
  <c r="J21"/>
  <c r="K21"/>
  <c r="A22"/>
  <c r="B22"/>
  <c r="C22"/>
  <c r="D22"/>
  <c r="E22"/>
  <c r="F22"/>
  <c r="G22"/>
  <c r="H22"/>
  <c r="I22"/>
  <c r="J22"/>
  <c r="K22"/>
  <c r="A23"/>
  <c r="B23"/>
  <c r="C23"/>
  <c r="D23"/>
  <c r="E23"/>
  <c r="F23"/>
  <c r="G23"/>
  <c r="H23"/>
  <c r="I23"/>
  <c r="J23"/>
  <c r="K23"/>
  <c r="A24"/>
  <c r="B24"/>
  <c r="C24"/>
  <c r="D24"/>
  <c r="E24"/>
  <c r="F24"/>
  <c r="G24"/>
  <c r="H24"/>
  <c r="I24"/>
  <c r="J24"/>
  <c r="K24"/>
  <c r="A25"/>
  <c r="B25"/>
  <c r="C25"/>
  <c r="D25"/>
  <c r="E25"/>
  <c r="F25"/>
  <c r="G25"/>
  <c r="H25"/>
  <c r="I25"/>
  <c r="J25"/>
  <c r="K25"/>
  <c r="A26"/>
  <c r="B26"/>
  <c r="C26"/>
  <c r="D26"/>
  <c r="E26"/>
  <c r="F26"/>
  <c r="G26"/>
  <c r="H26"/>
  <c r="I26"/>
  <c r="J26"/>
  <c r="K26"/>
  <c r="A27"/>
  <c r="B27"/>
  <c r="C27"/>
  <c r="D27"/>
  <c r="E27"/>
  <c r="F27"/>
  <c r="G27"/>
  <c r="H27"/>
  <c r="I27"/>
  <c r="J27"/>
  <c r="K27"/>
  <c r="N27"/>
  <c r="N26" s="1"/>
  <c r="N25" s="1"/>
  <c r="N24" s="1"/>
  <c r="N23" s="1"/>
  <c r="N22" s="1"/>
  <c r="N21" s="1"/>
  <c r="N20" s="1"/>
  <c r="N19" s="1"/>
  <c r="G28"/>
  <c r="I28"/>
  <c r="A31"/>
  <c r="B31"/>
  <c r="C31"/>
  <c r="F31"/>
  <c r="D31" s="1"/>
  <c r="G31"/>
  <c r="H31"/>
  <c r="H51" s="1"/>
  <c r="I31"/>
  <c r="J31"/>
  <c r="K31" s="1"/>
  <c r="A32"/>
  <c r="B32"/>
  <c r="C32"/>
  <c r="F32"/>
  <c r="D32" s="1"/>
  <c r="G32"/>
  <c r="H32"/>
  <c r="I32"/>
  <c r="J32"/>
  <c r="K32" s="1"/>
  <c r="A33"/>
  <c r="B33"/>
  <c r="C33"/>
  <c r="F33"/>
  <c r="E33" s="1"/>
  <c r="G33"/>
  <c r="H33"/>
  <c r="I33"/>
  <c r="J33"/>
  <c r="K33" s="1"/>
  <c r="A34"/>
  <c r="B34"/>
  <c r="C34"/>
  <c r="F34"/>
  <c r="D34" s="1"/>
  <c r="G34"/>
  <c r="H34"/>
  <c r="I34"/>
  <c r="J34"/>
  <c r="K34" s="1"/>
  <c r="A35"/>
  <c r="B35"/>
  <c r="C35"/>
  <c r="F35"/>
  <c r="E35" s="1"/>
  <c r="G35"/>
  <c r="H35"/>
  <c r="I35"/>
  <c r="J35"/>
  <c r="K35" s="1"/>
  <c r="A36"/>
  <c r="B36"/>
  <c r="C36"/>
  <c r="F36"/>
  <c r="D36" s="1"/>
  <c r="G36"/>
  <c r="H36"/>
  <c r="I36"/>
  <c r="J36"/>
  <c r="K36" s="1"/>
  <c r="A37"/>
  <c r="B37"/>
  <c r="C37"/>
  <c r="D37"/>
  <c r="E37"/>
  <c r="F37"/>
  <c r="G37"/>
  <c r="H37"/>
  <c r="I37"/>
  <c r="J37"/>
  <c r="K37"/>
  <c r="A38"/>
  <c r="B38"/>
  <c r="C38"/>
  <c r="D38"/>
  <c r="E38"/>
  <c r="F38"/>
  <c r="G38"/>
  <c r="H38"/>
  <c r="I38"/>
  <c r="J38"/>
  <c r="K38"/>
  <c r="A39"/>
  <c r="B39"/>
  <c r="C39"/>
  <c r="D39"/>
  <c r="E39"/>
  <c r="F39"/>
  <c r="G39"/>
  <c r="H39"/>
  <c r="I39"/>
  <c r="J39"/>
  <c r="K39"/>
  <c r="A40"/>
  <c r="B40"/>
  <c r="C40"/>
  <c r="D40"/>
  <c r="E40"/>
  <c r="F40"/>
  <c r="G40"/>
  <c r="H40"/>
  <c r="I40"/>
  <c r="J40"/>
  <c r="K40"/>
  <c r="A41"/>
  <c r="B41"/>
  <c r="C41"/>
  <c r="D41"/>
  <c r="E41"/>
  <c r="F41"/>
  <c r="G41"/>
  <c r="H41"/>
  <c r="I41"/>
  <c r="J41"/>
  <c r="K41"/>
  <c r="A42"/>
  <c r="B42"/>
  <c r="C42"/>
  <c r="D42"/>
  <c r="E42"/>
  <c r="F42"/>
  <c r="G42"/>
  <c r="H42"/>
  <c r="I42"/>
  <c r="J42"/>
  <c r="K42"/>
  <c r="A43"/>
  <c r="B43"/>
  <c r="C43"/>
  <c r="D43"/>
  <c r="E43"/>
  <c r="F43"/>
  <c r="G43"/>
  <c r="H43"/>
  <c r="I43"/>
  <c r="J43"/>
  <c r="K43"/>
  <c r="A44"/>
  <c r="B44"/>
  <c r="C44"/>
  <c r="D44"/>
  <c r="E44"/>
  <c r="F44"/>
  <c r="G44"/>
  <c r="H44"/>
  <c r="I44"/>
  <c r="J44"/>
  <c r="K44"/>
  <c r="A45"/>
  <c r="B45"/>
  <c r="C45"/>
  <c r="D45"/>
  <c r="E45"/>
  <c r="F45"/>
  <c r="G45"/>
  <c r="H45"/>
  <c r="I45"/>
  <c r="J45"/>
  <c r="K45"/>
  <c r="A46"/>
  <c r="B46"/>
  <c r="C46"/>
  <c r="D46"/>
  <c r="E46"/>
  <c r="F46"/>
  <c r="G46"/>
  <c r="H46"/>
  <c r="I46"/>
  <c r="J46"/>
  <c r="K46"/>
  <c r="A47"/>
  <c r="B47"/>
  <c r="C47"/>
  <c r="D47"/>
  <c r="E47"/>
  <c r="F47"/>
  <c r="G47"/>
  <c r="H47"/>
  <c r="I47"/>
  <c r="J47"/>
  <c r="K47"/>
  <c r="A48"/>
  <c r="B48"/>
  <c r="C48"/>
  <c r="D48"/>
  <c r="E48"/>
  <c r="F48"/>
  <c r="G48"/>
  <c r="H48"/>
  <c r="I48"/>
  <c r="J48"/>
  <c r="K48"/>
  <c r="A49"/>
  <c r="B49"/>
  <c r="C49"/>
  <c r="D49"/>
  <c r="E49"/>
  <c r="F49"/>
  <c r="G49"/>
  <c r="H49"/>
  <c r="I49"/>
  <c r="J49"/>
  <c r="K49"/>
  <c r="A50"/>
  <c r="B50"/>
  <c r="C50"/>
  <c r="D50"/>
  <c r="E50"/>
  <c r="F50"/>
  <c r="G50"/>
  <c r="H50"/>
  <c r="I50"/>
  <c r="J50"/>
  <c r="K50"/>
  <c r="N50"/>
  <c r="N49" s="1"/>
  <c r="N48" s="1"/>
  <c r="N47" s="1"/>
  <c r="N46" s="1"/>
  <c r="N45" s="1"/>
  <c r="N44" s="1"/>
  <c r="N43" s="1"/>
  <c r="N42" s="1"/>
  <c r="N41" s="1"/>
  <c r="N40" s="1"/>
  <c r="N39" s="1"/>
  <c r="N38" s="1"/>
  <c r="N37" s="1"/>
  <c r="G51"/>
  <c r="I51"/>
  <c r="AU2" i="2"/>
  <c r="BF2"/>
  <c r="BQ2"/>
  <c r="CB2"/>
  <c r="CM2"/>
  <c r="G4"/>
  <c r="I4"/>
  <c r="P4"/>
  <c r="R4"/>
  <c r="Y4"/>
  <c r="AA4"/>
  <c r="AH4"/>
  <c r="AJ4"/>
  <c r="AQ4"/>
  <c r="AS4"/>
  <c r="A5"/>
  <c r="C5"/>
  <c r="J5"/>
  <c r="L5"/>
  <c r="S5"/>
  <c r="U5"/>
  <c r="AB5"/>
  <c r="AD5"/>
  <c r="AK5"/>
  <c r="AM5"/>
  <c r="AU6"/>
  <c r="AV6"/>
  <c r="AW6"/>
  <c r="AX6"/>
  <c r="AY6"/>
  <c r="BF6"/>
  <c r="BG6"/>
  <c r="BH6"/>
  <c r="BI6"/>
  <c r="BJ6"/>
  <c r="BQ6"/>
  <c r="BR6"/>
  <c r="BS6"/>
  <c r="BT6"/>
  <c r="BU6"/>
  <c r="CB6"/>
  <c r="CC6"/>
  <c r="CD6"/>
  <c r="CE6"/>
  <c r="CF6"/>
  <c r="CM6"/>
  <c r="CN6"/>
  <c r="CO6"/>
  <c r="CP6"/>
  <c r="CQ6"/>
  <c r="C7"/>
  <c r="J7"/>
  <c r="L7"/>
  <c r="S7"/>
  <c r="U7"/>
  <c r="AB7"/>
  <c r="AD7"/>
  <c r="AK7"/>
  <c r="AM7"/>
  <c r="A9"/>
  <c r="I9"/>
  <c r="J9"/>
  <c r="R9"/>
  <c r="S9"/>
  <c r="AA9"/>
  <c r="AB9"/>
  <c r="AJ9"/>
  <c r="AS9"/>
  <c r="AU9"/>
  <c r="AV9"/>
  <c r="AW9"/>
  <c r="AX9"/>
  <c r="AY9"/>
  <c r="AZ9"/>
  <c r="BA9"/>
  <c r="BB9"/>
  <c r="BC9"/>
  <c r="BD9"/>
  <c r="BF9"/>
  <c r="BG9"/>
  <c r="BH9"/>
  <c r="BI9"/>
  <c r="BJ9"/>
  <c r="BK9"/>
  <c r="BL9"/>
  <c r="BM9"/>
  <c r="BN9"/>
  <c r="BO9"/>
  <c r="BQ9"/>
  <c r="BR9"/>
  <c r="BS9"/>
  <c r="BT9"/>
  <c r="BU9"/>
  <c r="BV9"/>
  <c r="BW9"/>
  <c r="BX9"/>
  <c r="BY9"/>
  <c r="BZ9"/>
  <c r="CB9"/>
  <c r="CC9"/>
  <c r="CD9"/>
  <c r="CE9"/>
  <c r="CF9"/>
  <c r="CG9"/>
  <c r="CH9"/>
  <c r="CI9"/>
  <c r="CJ9"/>
  <c r="CK9"/>
  <c r="CM9"/>
  <c r="CN9"/>
  <c r="CO9"/>
  <c r="CP9"/>
  <c r="CQ9"/>
  <c r="CR9"/>
  <c r="CS9"/>
  <c r="CT9"/>
  <c r="CU9"/>
  <c r="CV9"/>
  <c r="A10"/>
  <c r="C10"/>
  <c r="J10"/>
  <c r="L10"/>
  <c r="S10"/>
  <c r="U10"/>
  <c r="AB10"/>
  <c r="AD10"/>
  <c r="AK10"/>
  <c r="AM10"/>
  <c r="A12"/>
  <c r="I12"/>
  <c r="J12"/>
  <c r="R12"/>
  <c r="S12"/>
  <c r="AA12"/>
  <c r="AB12"/>
  <c r="AJ12"/>
  <c r="AU12"/>
  <c r="AV12"/>
  <c r="AW12"/>
  <c r="AX12"/>
  <c r="AY12"/>
  <c r="AZ12"/>
  <c r="BA12"/>
  <c r="BB12"/>
  <c r="BC12"/>
  <c r="BD12"/>
  <c r="BF12"/>
  <c r="BG12"/>
  <c r="BH12"/>
  <c r="BI12"/>
  <c r="BJ12"/>
  <c r="BK12"/>
  <c r="BL12"/>
  <c r="BM12"/>
  <c r="BN12"/>
  <c r="BO12"/>
  <c r="BQ12"/>
  <c r="BR12"/>
  <c r="BS12"/>
  <c r="BT12"/>
  <c r="BU12"/>
  <c r="BV12"/>
  <c r="BW12"/>
  <c r="BX12"/>
  <c r="BY12"/>
  <c r="BZ12"/>
  <c r="CB12"/>
  <c r="CC12"/>
  <c r="CD12"/>
  <c r="CE12"/>
  <c r="CF12"/>
  <c r="CG12"/>
  <c r="CH12"/>
  <c r="CI12"/>
  <c r="CJ12"/>
  <c r="CK12"/>
  <c r="CM12"/>
  <c r="CN12"/>
  <c r="CO12"/>
  <c r="CP12"/>
  <c r="CQ12"/>
  <c r="CR12"/>
  <c r="CS12"/>
  <c r="CT12"/>
  <c r="CU12"/>
  <c r="CV12"/>
  <c r="A13"/>
  <c r="C13"/>
  <c r="J13"/>
  <c r="L13"/>
  <c r="S13"/>
  <c r="U13"/>
  <c r="AB13"/>
  <c r="AD13"/>
  <c r="AK13"/>
  <c r="AM13"/>
  <c r="A15"/>
  <c r="I15"/>
  <c r="J15"/>
  <c r="R15"/>
  <c r="AA15"/>
  <c r="AJ15"/>
  <c r="AK15"/>
  <c r="AS15"/>
  <c r="AU15"/>
  <c r="AV15"/>
  <c r="AW15"/>
  <c r="AX15"/>
  <c r="AY15"/>
  <c r="AZ15"/>
  <c r="BA15"/>
  <c r="BB15"/>
  <c r="BC15"/>
  <c r="BD15"/>
  <c r="BF15"/>
  <c r="BG15"/>
  <c r="BH15"/>
  <c r="BI15"/>
  <c r="BJ15"/>
  <c r="BK15"/>
  <c r="BL15"/>
  <c r="BM15"/>
  <c r="BN15"/>
  <c r="BO15"/>
  <c r="BQ15"/>
  <c r="BR15"/>
  <c r="BS15"/>
  <c r="BT15"/>
  <c r="BU15"/>
  <c r="BV15"/>
  <c r="BW15"/>
  <c r="BX15"/>
  <c r="BY15"/>
  <c r="BZ15"/>
  <c r="CB15"/>
  <c r="CC15"/>
  <c r="CD15"/>
  <c r="CE15"/>
  <c r="CF15"/>
  <c r="CG15"/>
  <c r="CH15"/>
  <c r="CI15"/>
  <c r="CJ15"/>
  <c r="CK15"/>
  <c r="CM15"/>
  <c r="CN15"/>
  <c r="CO15"/>
  <c r="CP15"/>
  <c r="CQ15"/>
  <c r="CR15"/>
  <c r="CS15"/>
  <c r="CT15"/>
  <c r="CU15"/>
  <c r="CV15"/>
  <c r="A16"/>
  <c r="C16"/>
  <c r="J16"/>
  <c r="L16"/>
  <c r="S16"/>
  <c r="U16"/>
  <c r="AB16"/>
  <c r="AD16"/>
  <c r="AK16"/>
  <c r="AM16"/>
  <c r="A18"/>
  <c r="I18"/>
  <c r="J18"/>
  <c r="R18"/>
  <c r="S18"/>
  <c r="AA18"/>
  <c r="AB18"/>
  <c r="AJ18"/>
  <c r="AS18"/>
  <c r="AU18"/>
  <c r="AV18"/>
  <c r="AW18"/>
  <c r="AX18"/>
  <c r="AY18"/>
  <c r="AZ18"/>
  <c r="BA18"/>
  <c r="BB18"/>
  <c r="BC18"/>
  <c r="BD18"/>
  <c r="BF18"/>
  <c r="BG18"/>
  <c r="BH18"/>
  <c r="BI18"/>
  <c r="BJ18"/>
  <c r="BK18"/>
  <c r="BL18"/>
  <c r="BM18"/>
  <c r="BN18"/>
  <c r="BO18"/>
  <c r="BQ18"/>
  <c r="BR18"/>
  <c r="BS18"/>
  <c r="BT18"/>
  <c r="BU18"/>
  <c r="BV18"/>
  <c r="BW18"/>
  <c r="BX18"/>
  <c r="BY18"/>
  <c r="BZ18"/>
  <c r="CB18"/>
  <c r="CC18"/>
  <c r="CD18"/>
  <c r="CE18"/>
  <c r="CF18"/>
  <c r="CG18"/>
  <c r="CH18"/>
  <c r="CI18"/>
  <c r="CJ18"/>
  <c r="CK18"/>
  <c r="CM18"/>
  <c r="CN18"/>
  <c r="CO18"/>
  <c r="CP18"/>
  <c r="CQ18"/>
  <c r="CR18"/>
  <c r="CS18"/>
  <c r="CT18"/>
  <c r="CU18"/>
  <c r="CV18"/>
  <c r="A19"/>
  <c r="J19"/>
  <c r="L19"/>
  <c r="S19"/>
  <c r="U19"/>
  <c r="AB19"/>
  <c r="AD19"/>
  <c r="AK19"/>
  <c r="AM19"/>
  <c r="A21"/>
  <c r="I21"/>
  <c r="J21"/>
  <c r="R21"/>
  <c r="S21"/>
  <c r="AA21"/>
  <c r="AB21"/>
  <c r="AJ21"/>
  <c r="AS21"/>
  <c r="AU21"/>
  <c r="AV21"/>
  <c r="AW21"/>
  <c r="AX21"/>
  <c r="AY21"/>
  <c r="AZ21"/>
  <c r="BA21"/>
  <c r="BB21"/>
  <c r="BC21"/>
  <c r="BD21"/>
  <c r="BF21"/>
  <c r="BG21"/>
  <c r="BH21"/>
  <c r="BI21"/>
  <c r="BJ21"/>
  <c r="BK21"/>
  <c r="BL21"/>
  <c r="BM21"/>
  <c r="BN21"/>
  <c r="BO21"/>
  <c r="BQ21"/>
  <c r="BR21"/>
  <c r="BS21"/>
  <c r="BT21"/>
  <c r="BU21"/>
  <c r="BV21"/>
  <c r="BW21"/>
  <c r="BX21"/>
  <c r="BY21"/>
  <c r="BZ21"/>
  <c r="CB21"/>
  <c r="CC21"/>
  <c r="CD21"/>
  <c r="CE21"/>
  <c r="CF21"/>
  <c r="CG21"/>
  <c r="CH21"/>
  <c r="CI21"/>
  <c r="CJ21"/>
  <c r="CK21"/>
  <c r="CM21"/>
  <c r="CN21"/>
  <c r="CO21"/>
  <c r="CP21"/>
  <c r="CQ21"/>
  <c r="CR21"/>
  <c r="CS21"/>
  <c r="CT21"/>
  <c r="CU21"/>
  <c r="CV21"/>
  <c r="AH26"/>
  <c r="AK26"/>
  <c r="K51" i="6" l="1"/>
  <c r="K28"/>
  <c r="D35"/>
  <c r="D33"/>
  <c r="D51" s="1"/>
  <c r="D18"/>
  <c r="N18" s="1"/>
  <c r="N17" s="1"/>
  <c r="N16" s="1"/>
  <c r="N15" s="1"/>
  <c r="N14" s="1"/>
  <c r="N13" s="1"/>
  <c r="N12" s="1"/>
  <c r="N11" s="1"/>
  <c r="N10" s="1"/>
  <c r="N9" s="1"/>
  <c r="N8" s="1"/>
  <c r="A63" s="1"/>
  <c r="D16"/>
  <c r="D14"/>
  <c r="D12"/>
  <c r="D10"/>
  <c r="D28" s="1"/>
  <c r="J51"/>
  <c r="F51"/>
  <c r="E36"/>
  <c r="N36" s="1"/>
  <c r="N35" s="1"/>
  <c r="N34" s="1"/>
  <c r="N33" s="1"/>
  <c r="N32" s="1"/>
  <c r="N31" s="1"/>
  <c r="A67" s="1"/>
  <c r="E34"/>
  <c r="E32"/>
  <c r="E31"/>
  <c r="J28"/>
  <c r="F28"/>
  <c r="E17"/>
  <c r="E15"/>
  <c r="E13"/>
  <c r="E11"/>
  <c r="E9"/>
  <c r="E8"/>
  <c r="E28" l="1"/>
  <c r="E51"/>
</calcChain>
</file>

<file path=xl/sharedStrings.xml><?xml version="1.0" encoding="utf-8"?>
<sst xmlns="http://schemas.openxmlformats.org/spreadsheetml/2006/main" count="444" uniqueCount="112">
  <si>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</si>
  <si>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</si>
  <si>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</si>
  <si>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</si>
  <si>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</si>
  <si>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</si>
  <si>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</si>
  <si>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</si>
  <si>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</si>
  <si>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</si>
  <si>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</si>
  <si>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</si>
  <si>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</si>
  <si>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</si>
  <si>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</si>
  <si>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</si>
  <si>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</si>
  <si>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</si>
  <si>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</si>
  <si>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</si>
  <si>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</si>
  <si>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</si>
  <si>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</si>
  <si>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</si>
  <si>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</si>
  <si>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</si>
  <si>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</si>
  <si>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</si>
  <si>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</si>
  <si>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</si>
  <si>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</si>
  <si>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</si>
  <si>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</si>
  <si>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</si>
  <si>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</si>
  <si>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</si>
  <si>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</si>
  <si>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</si>
  <si>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</si>
  <si>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</si>
  <si>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</si>
  <si>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</si>
  <si>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</si>
  <si>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</si>
  <si>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</si>
  <si>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</si>
  <si>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</si>
  <si>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</si>
  <si>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</si>
  <si>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</si>
  <si>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</si>
  <si>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</si>
  <si>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</si>
  <si>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</si>
  <si>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</si>
  <si>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</si>
  <si>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</si>
  <si>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</si>
  <si>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</si>
  <si>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</si>
  <si>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</si>
  <si>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</si>
  <si>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</si>
  <si>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</si>
  <si>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</si>
  <si>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</si>
  <si>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</si>
  <si>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</si>
  <si>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</si>
  <si>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</si>
  <si>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</si>
  <si>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</si>
  <si>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</si>
  <si>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</si>
  <si>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</si>
  <si>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</si>
  <si>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</si>
  <si>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</si>
  <si>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</si>
  <si>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</si>
  <si>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</si>
  <si>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</si>
  <si>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</si>
  <si>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</si>
  <si>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</si>
  <si>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</si>
  <si>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</si>
  <si>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</si>
  <si>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</si>
  <si>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</si>
  <si>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</si>
  <si>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</si>
  <si>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Erismar</t>
  </si>
  <si>
    <t>Olimpio</t>
  </si>
  <si>
    <t>Mura</t>
  </si>
  <si>
    <t>Bryant</t>
  </si>
  <si>
    <t>Sammartino</t>
  </si>
  <si>
    <t>Barba</t>
  </si>
  <si>
    <t>Paulinho Meira</t>
  </si>
  <si>
    <t>Marcelo Leite</t>
  </si>
  <si>
    <t>Marco Bianchi</t>
  </si>
  <si>
    <t>Dangelo</t>
  </si>
  <si>
    <t>Virgilio</t>
  </si>
  <si>
    <t>Dema</t>
  </si>
  <si>
    <t>Celinho</t>
  </si>
  <si>
    <t>Pinna</t>
  </si>
  <si>
    <t>Nilo</t>
  </si>
  <si>
    <t>Tele</t>
  </si>
  <si>
    <t>M</t>
  </si>
  <si>
    <t>Maria Zelia</t>
  </si>
  <si>
    <t>São Paulo</t>
  </si>
  <si>
    <t>Zetti</t>
  </si>
</sst>
</file>

<file path=xl/styles.xml><?xml version="1.0" encoding="utf-8"?>
<styleSheet xmlns="http://schemas.openxmlformats.org/spreadsheetml/2006/main">
  <numFmts count="1">
    <numFmt numFmtId="165" formatCode="[$-416]dd\-mmm\-yyyy;@"/>
  </numFmts>
  <fonts count="36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5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65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5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515" name="Group 4"/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519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4" name="Rounded Rectangle 3"/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pt-BR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516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51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/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277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278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53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215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216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3"/>
  <sheetViews>
    <sheetView showGridLines="0" zoomScaleNormal="100" workbookViewId="0"/>
  </sheetViews>
  <sheetFormatPr defaultRowHeight="12.75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>
      <c r="R1" s="102" t="s">
        <v>0</v>
      </c>
    </row>
    <row r="2" spans="2:18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X42"/>
  <sheetViews>
    <sheetView showGridLines="0" tabSelected="1" topLeftCell="E1" zoomScale="60" zoomScaleNormal="60" workbookViewId="0">
      <selection activeCell="AG23" sqref="AG23:AS23"/>
    </sheetView>
  </sheetViews>
  <sheetFormatPr defaultColWidth="4.7109375" defaultRowHeight="14.25" outlineLevelRow="1" outlineLevelCol="1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5" t="s">
        <v>108</v>
      </c>
      <c r="AN1" s="175"/>
      <c r="AO1" s="175"/>
      <c r="AP1" s="21"/>
      <c r="AQ1" s="175">
        <v>2022</v>
      </c>
      <c r="AR1" s="175"/>
      <c r="AS1" s="175"/>
    </row>
    <row r="2" spans="1:100" ht="12.75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>
      <c r="A4" s="18"/>
      <c r="B4" s="7"/>
      <c r="C4" s="7"/>
      <c r="D4" s="7"/>
      <c r="E4" s="7"/>
      <c r="F4" s="7"/>
      <c r="G4" s="179">
        <f>A5</f>
        <v>8</v>
      </c>
      <c r="H4" s="181" t="s">
        <v>0</v>
      </c>
      <c r="I4" s="183">
        <f>C5</f>
        <v>2</v>
      </c>
      <c r="J4" s="18"/>
      <c r="K4" s="7"/>
      <c r="L4" s="7"/>
      <c r="M4" s="7"/>
      <c r="N4" s="7"/>
      <c r="O4" s="7"/>
      <c r="P4" s="179">
        <f>J5+G4</f>
        <v>17</v>
      </c>
      <c r="Q4" s="181" t="s">
        <v>0</v>
      </c>
      <c r="R4" s="183">
        <f>L5+I4</f>
        <v>3</v>
      </c>
      <c r="S4" s="18"/>
      <c r="T4" s="7"/>
      <c r="U4" s="7"/>
      <c r="V4" s="7"/>
      <c r="W4" s="7"/>
      <c r="X4" s="7"/>
      <c r="Y4" s="179">
        <f>S5+P4</f>
        <v>22</v>
      </c>
      <c r="Z4" s="181" t="s">
        <v>0</v>
      </c>
      <c r="AA4" s="183">
        <f>U5+R4</f>
        <v>8</v>
      </c>
      <c r="AB4" s="18"/>
      <c r="AC4" s="7"/>
      <c r="AD4" s="7"/>
      <c r="AE4" s="7"/>
      <c r="AF4" s="7"/>
      <c r="AG4" s="7"/>
      <c r="AH4" s="179">
        <f>AB5+Y4</f>
        <v>28</v>
      </c>
      <c r="AI4" s="181" t="s">
        <v>0</v>
      </c>
      <c r="AJ4" s="183">
        <f>AD5+AA4</f>
        <v>12</v>
      </c>
      <c r="AK4" s="18"/>
      <c r="AL4" s="7"/>
      <c r="AM4" s="7"/>
      <c r="AN4" s="7"/>
      <c r="AO4" s="7"/>
      <c r="AP4" s="7"/>
      <c r="AQ4" s="179">
        <f>AK5+AH4</f>
        <v>32</v>
      </c>
      <c r="AR4" s="181" t="s">
        <v>0</v>
      </c>
      <c r="AS4" s="183">
        <f>AM5+AJ4</f>
        <v>18</v>
      </c>
    </row>
    <row r="5" spans="1:100" ht="12" customHeight="1">
      <c r="A5" s="179">
        <f>AU6+AV6</f>
        <v>8</v>
      </c>
      <c r="B5" s="181" t="s">
        <v>0</v>
      </c>
      <c r="C5" s="183">
        <f>AW6+AV6</f>
        <v>2</v>
      </c>
      <c r="D5" s="6"/>
      <c r="E5" s="45" t="s">
        <v>2</v>
      </c>
      <c r="F5" s="6"/>
      <c r="G5" s="180"/>
      <c r="H5" s="182"/>
      <c r="I5" s="184"/>
      <c r="J5" s="179">
        <f>BF6+BG6</f>
        <v>9</v>
      </c>
      <c r="K5" s="181" t="s">
        <v>0</v>
      </c>
      <c r="L5" s="183">
        <f>BH6+BG6</f>
        <v>1</v>
      </c>
      <c r="M5" s="6"/>
      <c r="N5" s="45" t="s">
        <v>23</v>
      </c>
      <c r="O5" s="6"/>
      <c r="P5" s="180"/>
      <c r="Q5" s="182"/>
      <c r="R5" s="184"/>
      <c r="S5" s="179">
        <f>BQ6+BR6</f>
        <v>5</v>
      </c>
      <c r="T5" s="181" t="s">
        <v>0</v>
      </c>
      <c r="U5" s="183">
        <f>BS6+BR6</f>
        <v>5</v>
      </c>
      <c r="V5" s="6"/>
      <c r="W5" s="45" t="s">
        <v>24</v>
      </c>
      <c r="X5" s="6"/>
      <c r="Y5" s="180"/>
      <c r="Z5" s="182"/>
      <c r="AA5" s="184"/>
      <c r="AB5" s="179">
        <f>CB6+CC6</f>
        <v>6</v>
      </c>
      <c r="AC5" s="181" t="s">
        <v>0</v>
      </c>
      <c r="AD5" s="183">
        <f>CD6+CC6</f>
        <v>4</v>
      </c>
      <c r="AE5" s="6"/>
      <c r="AF5" s="45" t="s">
        <v>25</v>
      </c>
      <c r="AG5" s="6"/>
      <c r="AH5" s="180"/>
      <c r="AI5" s="182"/>
      <c r="AJ5" s="184"/>
      <c r="AK5" s="179">
        <f>CM6+CN6</f>
        <v>4</v>
      </c>
      <c r="AL5" s="181" t="s">
        <v>0</v>
      </c>
      <c r="AM5" s="183">
        <f>CO6+CN6</f>
        <v>6</v>
      </c>
      <c r="AN5" s="6"/>
      <c r="AO5" s="45" t="s">
        <v>26</v>
      </c>
      <c r="AP5" s="6"/>
      <c r="AQ5" s="180"/>
      <c r="AR5" s="182"/>
      <c r="AS5" s="184"/>
    </row>
    <row r="6" spans="1:100" ht="16.5" customHeight="1">
      <c r="A6" s="180"/>
      <c r="B6" s="182"/>
      <c r="C6" s="184"/>
      <c r="D6" s="4"/>
      <c r="E6" s="4"/>
      <c r="F6" s="4"/>
      <c r="G6" s="4"/>
      <c r="H6" s="4"/>
      <c r="I6" s="19"/>
      <c r="J6" s="180"/>
      <c r="K6" s="182"/>
      <c r="L6" s="184"/>
      <c r="M6" s="4"/>
      <c r="N6" s="4"/>
      <c r="O6" s="4"/>
      <c r="P6" s="4"/>
      <c r="Q6" s="4"/>
      <c r="R6" s="19"/>
      <c r="S6" s="180"/>
      <c r="T6" s="182"/>
      <c r="U6" s="184"/>
      <c r="V6" s="4"/>
      <c r="W6" s="4"/>
      <c r="X6" s="4"/>
      <c r="Y6" s="4"/>
      <c r="Z6" s="4"/>
      <c r="AA6" s="19"/>
      <c r="AB6" s="180"/>
      <c r="AC6" s="182"/>
      <c r="AD6" s="184"/>
      <c r="AE6" s="4"/>
      <c r="AF6" s="4"/>
      <c r="AG6" s="4"/>
      <c r="AH6" s="4"/>
      <c r="AI6" s="4"/>
      <c r="AJ6" s="19"/>
      <c r="AK6" s="180"/>
      <c r="AL6" s="182"/>
      <c r="AM6" s="184"/>
      <c r="AN6" s="4"/>
      <c r="AO6" s="4"/>
      <c r="AP6" s="4"/>
      <c r="AQ6" s="4"/>
      <c r="AR6" s="4"/>
      <c r="AS6" s="19"/>
      <c r="AU6" s="43">
        <f>SUM(AU7:AU21)*2</f>
        <v>8</v>
      </c>
      <c r="AV6" s="43">
        <f>SUM(AV7:AV21)*1</f>
        <v>0</v>
      </c>
      <c r="AW6" s="43">
        <f>SUM(AW7:AW21)*2</f>
        <v>2</v>
      </c>
      <c r="AX6" s="43">
        <f>SUM(AX7:AX21)</f>
        <v>24</v>
      </c>
      <c r="AY6" s="43">
        <f>SUM(AY7:AY21)</f>
        <v>16</v>
      </c>
      <c r="AZ6" s="43"/>
      <c r="BA6" s="43"/>
      <c r="BB6" s="43"/>
      <c r="BC6" s="43"/>
      <c r="BD6" s="43"/>
      <c r="BF6" s="43">
        <f>SUM(BF7:BF21)*2</f>
        <v>8</v>
      </c>
      <c r="BG6" s="43">
        <f>SUM(BG7:BG21)*1</f>
        <v>1</v>
      </c>
      <c r="BH6" s="43">
        <f>SUM(BH7:BH21)*2</f>
        <v>0</v>
      </c>
      <c r="BI6" s="43">
        <f>SUM(BI7:BI21)</f>
        <v>25</v>
      </c>
      <c r="BJ6" s="43">
        <f>SUM(BJ7:BJ21)</f>
        <v>15</v>
      </c>
      <c r="BK6" s="43"/>
      <c r="BL6" s="43"/>
      <c r="BM6" s="43"/>
      <c r="BN6" s="43"/>
      <c r="BO6" s="43"/>
      <c r="BQ6" s="43">
        <f>SUM(BQ7:BQ21)*2</f>
        <v>2</v>
      </c>
      <c r="BR6" s="43">
        <f>SUM(BR7:BR21)*1</f>
        <v>3</v>
      </c>
      <c r="BS6" s="43">
        <f>SUM(BS7:BS21)*2</f>
        <v>2</v>
      </c>
      <c r="BT6" s="43">
        <f>SUM(BT7:BT21)</f>
        <v>20</v>
      </c>
      <c r="BU6" s="43">
        <f>SUM(BU7:BU21)</f>
        <v>20</v>
      </c>
      <c r="BV6" s="43"/>
      <c r="BW6" s="43"/>
      <c r="BX6" s="43"/>
      <c r="BY6" s="43"/>
      <c r="BZ6" s="43"/>
      <c r="CB6" s="43">
        <f>SUM(CB7:CB21)*2</f>
        <v>6</v>
      </c>
      <c r="CC6" s="43">
        <f>SUM(CC7:CC21)*1</f>
        <v>0</v>
      </c>
      <c r="CD6" s="43">
        <f>SUM(CD7:CD21)*2</f>
        <v>4</v>
      </c>
      <c r="CE6" s="43">
        <f>SUM(CE7:CE21)</f>
        <v>23</v>
      </c>
      <c r="CF6" s="43">
        <f>SUM(CF7:CF21)</f>
        <v>18</v>
      </c>
      <c r="CG6" s="43"/>
      <c r="CH6" s="43"/>
      <c r="CI6" s="43"/>
      <c r="CJ6" s="43"/>
      <c r="CK6" s="43"/>
      <c r="CM6" s="43">
        <f>SUM(CM7:CM21)*2</f>
        <v>2</v>
      </c>
      <c r="CN6" s="43">
        <f>SUM(CN7:CN21)*1</f>
        <v>2</v>
      </c>
      <c r="CO6" s="43">
        <f>SUM(CO7:CO21)*2</f>
        <v>4</v>
      </c>
      <c r="CP6" s="43">
        <f>SUM(CP7:CP21)</f>
        <v>13</v>
      </c>
      <c r="CQ6" s="43">
        <f>SUM(CQ7:CQ21)</f>
        <v>17</v>
      </c>
      <c r="CR6" s="43"/>
      <c r="CS6" s="43"/>
      <c r="CT6" s="43"/>
      <c r="CU6" s="43"/>
      <c r="CV6" s="43"/>
    </row>
    <row r="7" spans="1:100" ht="16.5" customHeight="1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>
      <c r="A8" s="38"/>
      <c r="B8" s="11"/>
      <c r="C8" s="11"/>
      <c r="D8" s="35">
        <v>6</v>
      </c>
      <c r="E8" s="32" t="s">
        <v>0</v>
      </c>
      <c r="F8" s="35">
        <v>5</v>
      </c>
      <c r="G8" s="11"/>
      <c r="H8" s="11"/>
      <c r="I8" s="39"/>
      <c r="J8" s="38"/>
      <c r="K8" s="11"/>
      <c r="L8" s="11"/>
      <c r="M8" s="35">
        <v>5</v>
      </c>
      <c r="N8" s="32" t="s">
        <v>0</v>
      </c>
      <c r="O8" s="35">
        <v>5</v>
      </c>
      <c r="P8" s="11"/>
      <c r="Q8" s="11"/>
      <c r="R8" s="39"/>
      <c r="S8" s="38"/>
      <c r="T8" s="11"/>
      <c r="U8" s="11"/>
      <c r="V8" s="35">
        <v>3</v>
      </c>
      <c r="W8" s="32" t="s">
        <v>0</v>
      </c>
      <c r="X8" s="35">
        <v>3</v>
      </c>
      <c r="Y8" s="11"/>
      <c r="Z8" s="11"/>
      <c r="AA8" s="39"/>
      <c r="AB8" s="38"/>
      <c r="AC8" s="11"/>
      <c r="AD8" s="11"/>
      <c r="AE8" s="35">
        <v>4</v>
      </c>
      <c r="AF8" s="32" t="s">
        <v>0</v>
      </c>
      <c r="AG8" s="35">
        <v>1</v>
      </c>
      <c r="AH8" s="11"/>
      <c r="AI8" s="11"/>
      <c r="AJ8" s="39"/>
      <c r="AK8" s="38"/>
      <c r="AL8" s="11"/>
      <c r="AM8" s="11"/>
      <c r="AN8" s="35">
        <v>2</v>
      </c>
      <c r="AO8" s="32" t="s">
        <v>0</v>
      </c>
      <c r="AP8" s="35">
        <v>2</v>
      </c>
      <c r="AQ8" s="11"/>
      <c r="AR8" s="11"/>
      <c r="AS8" s="39"/>
    </row>
    <row r="9" spans="1:100" ht="16.5" customHeight="1">
      <c r="A9" s="37" t="str">
        <f>VLOOKUP(A7,$A$23:$H$42,2,0)</f>
        <v>Erismar</v>
      </c>
      <c r="B9" s="8"/>
      <c r="C9" s="8"/>
      <c r="D9" s="8"/>
      <c r="E9" s="8"/>
      <c r="F9" s="8"/>
      <c r="G9" s="8"/>
      <c r="H9" s="8"/>
      <c r="I9" s="36" t="str">
        <f>VLOOKUP(C7,$M$23:$T$42,2,0)</f>
        <v>Tele</v>
      </c>
      <c r="J9" s="37" t="str">
        <f>A9</f>
        <v>Erismar</v>
      </c>
      <c r="K9" s="8"/>
      <c r="L9" s="8"/>
      <c r="M9" s="8"/>
      <c r="N9" s="8"/>
      <c r="O9" s="8"/>
      <c r="P9" s="8"/>
      <c r="Q9" s="8"/>
      <c r="R9" s="36" t="str">
        <f>I21</f>
        <v>Dema</v>
      </c>
      <c r="S9" s="37" t="str">
        <f>J9</f>
        <v>Erismar</v>
      </c>
      <c r="T9" s="8"/>
      <c r="U9" s="8"/>
      <c r="V9" s="8"/>
      <c r="W9" s="8"/>
      <c r="X9" s="8"/>
      <c r="Y9" s="8"/>
      <c r="Z9" s="8"/>
      <c r="AA9" s="36" t="str">
        <f>R21</f>
        <v>Celinho</v>
      </c>
      <c r="AB9" s="37" t="str">
        <f>S9</f>
        <v>Erismar</v>
      </c>
      <c r="AC9" s="8"/>
      <c r="AD9" s="8"/>
      <c r="AE9" s="8"/>
      <c r="AF9" s="8"/>
      <c r="AG9" s="8"/>
      <c r="AH9" s="8"/>
      <c r="AI9" s="8"/>
      <c r="AJ9" s="36" t="str">
        <f>AA21</f>
        <v>Pinna</v>
      </c>
      <c r="AK9" s="37" t="s">
        <v>99</v>
      </c>
      <c r="AL9" s="8"/>
      <c r="AM9" s="8"/>
      <c r="AN9" s="8"/>
      <c r="AO9" s="8"/>
      <c r="AP9" s="8"/>
      <c r="AQ9" s="8"/>
      <c r="AR9" s="8"/>
      <c r="AS9" s="36" t="str">
        <f>AJ21</f>
        <v>Nilo</v>
      </c>
      <c r="AU9" s="42">
        <f>IF(OR(D8="",F8=""),"",IF(D8&gt;F8,1,0))</f>
        <v>1</v>
      </c>
      <c r="AV9" s="42">
        <f>IF(OR(D8="",F8=""),"",IF(D8=F8,1,0))</f>
        <v>0</v>
      </c>
      <c r="AW9" s="42">
        <f>IF(OR(D8="",F8=""),"",IF(D8&lt;F8,1,0))</f>
        <v>0</v>
      </c>
      <c r="AX9" s="42">
        <f>IF(OR(D8="",F8=""),"",D8)</f>
        <v>6</v>
      </c>
      <c r="AY9" s="42">
        <f>IF(OR(D8="",F8=""),"",F8)</f>
        <v>5</v>
      </c>
      <c r="AZ9" s="42">
        <f>AW9</f>
        <v>0</v>
      </c>
      <c r="BA9" s="42">
        <f>AV9</f>
        <v>0</v>
      </c>
      <c r="BB9" s="42">
        <f>AU9</f>
        <v>1</v>
      </c>
      <c r="BC9" s="42">
        <f>AY9</f>
        <v>5</v>
      </c>
      <c r="BD9" s="42">
        <f>AX9</f>
        <v>6</v>
      </c>
      <c r="BF9" s="42">
        <f>IF(OR(M8="",O8=""),"",IF(M8&gt;O8,1,0))</f>
        <v>0</v>
      </c>
      <c r="BG9" s="42">
        <f>IF(OR(M8="",O8=""),"",IF(M8=O8,1,0))</f>
        <v>1</v>
      </c>
      <c r="BH9" s="42">
        <f>IF(OR(M8="",O8=""),"",IF(M8&lt;O8,1,0))</f>
        <v>0</v>
      </c>
      <c r="BI9" s="42">
        <f>IF(OR(M8="",O8=""),"",M8)</f>
        <v>5</v>
      </c>
      <c r="BJ9" s="42">
        <f>IF(OR(M8="",O8=""),"",O8)</f>
        <v>5</v>
      </c>
      <c r="BK9" s="42">
        <f>BH9</f>
        <v>0</v>
      </c>
      <c r="BL9" s="42">
        <f>BG9</f>
        <v>1</v>
      </c>
      <c r="BM9" s="42">
        <f>BF9</f>
        <v>0</v>
      </c>
      <c r="BN9" s="42">
        <f>BJ9</f>
        <v>5</v>
      </c>
      <c r="BO9" s="42">
        <f>BI9</f>
        <v>5</v>
      </c>
      <c r="BQ9" s="42">
        <f>IF(OR(V8="",X8=""),"",IF(V8&gt;X8,1,0))</f>
        <v>0</v>
      </c>
      <c r="BR9" s="42">
        <f>IF(OR(V8="",X8=""),"",IF(V8=X8,1,0))</f>
        <v>1</v>
      </c>
      <c r="BS9" s="42">
        <f>IF(OR(V8="",X8=""),"",IF(V8&lt;X8,1,0))</f>
        <v>0</v>
      </c>
      <c r="BT9" s="42">
        <f>IF(OR(V8="",X8=""),"",V8)</f>
        <v>3</v>
      </c>
      <c r="BU9" s="42">
        <f>IF(OR(V8="",X8=""),"",X8)</f>
        <v>3</v>
      </c>
      <c r="BV9" s="42">
        <f>BS9</f>
        <v>0</v>
      </c>
      <c r="BW9" s="42">
        <f>BR9</f>
        <v>1</v>
      </c>
      <c r="BX9" s="42">
        <f>BQ9</f>
        <v>0</v>
      </c>
      <c r="BY9" s="42">
        <f>BU9</f>
        <v>3</v>
      </c>
      <c r="BZ9" s="42">
        <f>BT9</f>
        <v>3</v>
      </c>
      <c r="CB9" s="42">
        <f>IF(OR(AE8="",AG8=""),"",IF(AE8&gt;AG8,1,0))</f>
        <v>1</v>
      </c>
      <c r="CC9" s="42">
        <f>IF(OR(AE8="",AG8=""),"",IF(AE8=AG8,1,0))</f>
        <v>0</v>
      </c>
      <c r="CD9" s="42">
        <f>IF(OR(AE8="",AG8=""),"",IF(AE8&lt;AG8,1,0))</f>
        <v>0</v>
      </c>
      <c r="CE9" s="42">
        <f>IF(OR(AE8="",AG8=""),"",AE8)</f>
        <v>4</v>
      </c>
      <c r="CF9" s="42">
        <f>IF(OR(AE8="",AG8=""),"",AG8)</f>
        <v>1</v>
      </c>
      <c r="CG9" s="42">
        <f>CD9</f>
        <v>0</v>
      </c>
      <c r="CH9" s="42">
        <f>CC9</f>
        <v>0</v>
      </c>
      <c r="CI9" s="42">
        <f>CB9</f>
        <v>1</v>
      </c>
      <c r="CJ9" s="42">
        <f>CF9</f>
        <v>1</v>
      </c>
      <c r="CK9" s="42">
        <f>CE9</f>
        <v>4</v>
      </c>
      <c r="CM9" s="42">
        <f>IF(OR(AN8="",AP8=""),"",IF(AN8&gt;AP8,1,0))</f>
        <v>0</v>
      </c>
      <c r="CN9" s="42">
        <f>IF(OR(AN8="",AP8=""),"",IF(AN8=AP8,1,0))</f>
        <v>1</v>
      </c>
      <c r="CO9" s="42">
        <f>IF(OR(AN8="",AP8=""),"",IF(AN8&lt;AP8,1,0))</f>
        <v>0</v>
      </c>
      <c r="CP9" s="42">
        <f>IF(OR(AN8="",AP8=""),"",AN8)</f>
        <v>2</v>
      </c>
      <c r="CQ9" s="42">
        <f>IF(OR(AN8="",AP8=""),"",AP8)</f>
        <v>2</v>
      </c>
      <c r="CR9" s="42">
        <f>CO9</f>
        <v>0</v>
      </c>
      <c r="CS9" s="42">
        <f>CN9</f>
        <v>1</v>
      </c>
      <c r="CT9" s="42">
        <f>CM9</f>
        <v>0</v>
      </c>
      <c r="CU9" s="42">
        <f>CQ9</f>
        <v>2</v>
      </c>
      <c r="CV9" s="42">
        <f>CP9</f>
        <v>2</v>
      </c>
    </row>
    <row r="10" spans="1:100" ht="16.5" customHeight="1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>
      <c r="A11" s="38"/>
      <c r="B11" s="11"/>
      <c r="C11" s="11"/>
      <c r="D11" s="35">
        <v>6</v>
      </c>
      <c r="E11" s="32" t="s">
        <v>0</v>
      </c>
      <c r="F11" s="35">
        <v>1</v>
      </c>
      <c r="G11" s="11"/>
      <c r="H11" s="11"/>
      <c r="I11" s="39"/>
      <c r="J11" s="38"/>
      <c r="K11" s="11"/>
      <c r="L11" s="11"/>
      <c r="M11" s="35">
        <v>5</v>
      </c>
      <c r="N11" s="32" t="s">
        <v>0</v>
      </c>
      <c r="O11" s="35">
        <v>4</v>
      </c>
      <c r="P11" s="11"/>
      <c r="Q11" s="11"/>
      <c r="R11" s="39"/>
      <c r="S11" s="38"/>
      <c r="T11" s="11"/>
      <c r="U11" s="11"/>
      <c r="V11" s="35">
        <v>6</v>
      </c>
      <c r="W11" s="32" t="s">
        <v>0</v>
      </c>
      <c r="X11" s="35">
        <v>6</v>
      </c>
      <c r="Y11" s="11"/>
      <c r="Z11" s="11"/>
      <c r="AA11" s="39"/>
      <c r="AB11" s="38"/>
      <c r="AC11" s="11"/>
      <c r="AD11" s="11"/>
      <c r="AE11" s="35">
        <v>2</v>
      </c>
      <c r="AF11" s="32" t="s">
        <v>0</v>
      </c>
      <c r="AG11" s="35">
        <v>4</v>
      </c>
      <c r="AH11" s="11"/>
      <c r="AI11" s="11"/>
      <c r="AJ11" s="39"/>
      <c r="AK11" s="38"/>
      <c r="AL11" s="11"/>
      <c r="AM11" s="11"/>
      <c r="AN11" s="35">
        <v>4</v>
      </c>
      <c r="AO11" s="32" t="s">
        <v>0</v>
      </c>
      <c r="AP11" s="35">
        <v>3</v>
      </c>
      <c r="AQ11" s="11"/>
      <c r="AR11" s="11"/>
      <c r="AS11" s="39"/>
    </row>
    <row r="12" spans="1:100" ht="16.5" customHeight="1">
      <c r="A12" s="37" t="str">
        <f>VLOOKUP(A10,$A$23:$H$42,2,0)</f>
        <v>Olimpio</v>
      </c>
      <c r="B12" s="8"/>
      <c r="C12" s="8"/>
      <c r="D12" s="8"/>
      <c r="E12" s="8"/>
      <c r="F12" s="8"/>
      <c r="G12" s="8"/>
      <c r="H12" s="8"/>
      <c r="I12" s="36" t="str">
        <f>VLOOKUP(C10,$M$23:$T$42,2,0)</f>
        <v>Nilo</v>
      </c>
      <c r="J12" s="37" t="str">
        <f>VLOOKUP(J10,$A$23:$H$42,2,0)</f>
        <v>Olimpio</v>
      </c>
      <c r="K12" s="8"/>
      <c r="L12" s="8"/>
      <c r="M12" s="8"/>
      <c r="N12" s="8"/>
      <c r="O12" s="8"/>
      <c r="P12" s="8"/>
      <c r="Q12" s="8"/>
      <c r="R12" s="36" t="str">
        <f>I9</f>
        <v>Tele</v>
      </c>
      <c r="S12" s="37" t="str">
        <f>J12</f>
        <v>Olimpio</v>
      </c>
      <c r="T12" s="8"/>
      <c r="U12" s="8"/>
      <c r="V12" s="8"/>
      <c r="W12" s="8"/>
      <c r="X12" s="8"/>
      <c r="Y12" s="8"/>
      <c r="Z12" s="8"/>
      <c r="AA12" s="36" t="str">
        <f>R9</f>
        <v>Dema</v>
      </c>
      <c r="AB12" s="37" t="str">
        <f>S12</f>
        <v>Olimpio</v>
      </c>
      <c r="AC12" s="8"/>
      <c r="AD12" s="8"/>
      <c r="AE12" s="8"/>
      <c r="AF12" s="8"/>
      <c r="AG12" s="8"/>
      <c r="AH12" s="8"/>
      <c r="AI12" s="8"/>
      <c r="AJ12" s="36" t="str">
        <f>AA9</f>
        <v>Celinho</v>
      </c>
      <c r="AK12" s="37" t="s">
        <v>98</v>
      </c>
      <c r="AL12" s="8"/>
      <c r="AM12" s="8"/>
      <c r="AN12" s="8"/>
      <c r="AO12" s="8"/>
      <c r="AP12" s="8"/>
      <c r="AQ12" s="8"/>
      <c r="AR12" s="8"/>
      <c r="AS12" s="36" t="s">
        <v>111</v>
      </c>
      <c r="AU12" s="42">
        <f>IF(OR(D11="",F11=""),"",IF(D11&gt;F11,1,0))</f>
        <v>1</v>
      </c>
      <c r="AV12" s="42">
        <f>IF(OR(D11="",F11=""),"",IF(D11=F11,1,0))</f>
        <v>0</v>
      </c>
      <c r="AW12" s="42">
        <f>IF(OR(D11="",F11=""),"",IF(D11&lt;F11,1,0))</f>
        <v>0</v>
      </c>
      <c r="AX12" s="42">
        <f>IF(OR(D11="",F11=""),"",D11)</f>
        <v>6</v>
      </c>
      <c r="AY12" s="42">
        <f>IF(OR(D11="",F11=""),"",F11)</f>
        <v>1</v>
      </c>
      <c r="AZ12" s="42">
        <f>AW12</f>
        <v>0</v>
      </c>
      <c r="BA12" s="42">
        <f>AV12</f>
        <v>0</v>
      </c>
      <c r="BB12" s="42">
        <f>AU12</f>
        <v>1</v>
      </c>
      <c r="BC12" s="42">
        <f>AY12</f>
        <v>1</v>
      </c>
      <c r="BD12" s="42">
        <f>AX12</f>
        <v>6</v>
      </c>
      <c r="BF12" s="42">
        <f>IF(OR(M11="",O11=""),"",IF(M11&gt;O11,1,0))</f>
        <v>1</v>
      </c>
      <c r="BG12" s="42">
        <f>IF(OR(M11="",O11=""),"",IF(M11=O11,1,0))</f>
        <v>0</v>
      </c>
      <c r="BH12" s="42">
        <f>IF(OR(M11="",O11=""),"",IF(M11&lt;O11,1,0))</f>
        <v>0</v>
      </c>
      <c r="BI12" s="42">
        <f>IF(OR(M11="",O11=""),"",M11)</f>
        <v>5</v>
      </c>
      <c r="BJ12" s="42">
        <f>IF(OR(M11="",O11=""),"",O11)</f>
        <v>4</v>
      </c>
      <c r="BK12" s="42">
        <f>BH12</f>
        <v>0</v>
      </c>
      <c r="BL12" s="42">
        <f>BG12</f>
        <v>0</v>
      </c>
      <c r="BM12" s="42">
        <f>BF12</f>
        <v>1</v>
      </c>
      <c r="BN12" s="42">
        <f>BJ12</f>
        <v>4</v>
      </c>
      <c r="BO12" s="42">
        <f>BI12</f>
        <v>5</v>
      </c>
      <c r="BQ12" s="42">
        <f>IF(OR(V11="",X11=""),"",IF(V11&gt;X11,1,0))</f>
        <v>0</v>
      </c>
      <c r="BR12" s="42">
        <f>IF(OR(V11="",X11=""),"",IF(V11=X11,1,0))</f>
        <v>1</v>
      </c>
      <c r="BS12" s="42">
        <f>IF(OR(V11="",X11=""),"",IF(V11&lt;X11,1,0))</f>
        <v>0</v>
      </c>
      <c r="BT12" s="42">
        <f>IF(OR(V11="",X11=""),"",V11)</f>
        <v>6</v>
      </c>
      <c r="BU12" s="42">
        <f>IF(OR(V11="",X11=""),"",X11)</f>
        <v>6</v>
      </c>
      <c r="BV12" s="42">
        <f>BS12</f>
        <v>0</v>
      </c>
      <c r="BW12" s="42">
        <f>BR12</f>
        <v>1</v>
      </c>
      <c r="BX12" s="42">
        <f>BQ12</f>
        <v>0</v>
      </c>
      <c r="BY12" s="42">
        <f>BU12</f>
        <v>6</v>
      </c>
      <c r="BZ12" s="42">
        <f>BT12</f>
        <v>6</v>
      </c>
      <c r="CB12" s="42">
        <f>IF(OR(AE11="",AG11=""),"",IF(AE11&gt;AG11,1,0))</f>
        <v>0</v>
      </c>
      <c r="CC12" s="42">
        <f>IF(OR(AE11="",AG11=""),"",IF(AE11=AG11,1,0))</f>
        <v>0</v>
      </c>
      <c r="CD12" s="42">
        <f>IF(OR(AE11="",AG11=""),"",IF(AE11&lt;AG11,1,0))</f>
        <v>1</v>
      </c>
      <c r="CE12" s="42">
        <f>IF(OR(AE11="",AG11=""),"",AE11)</f>
        <v>2</v>
      </c>
      <c r="CF12" s="42">
        <f>IF(OR(AE11="",AG11=""),"",AG11)</f>
        <v>4</v>
      </c>
      <c r="CG12" s="42">
        <f>CD12</f>
        <v>1</v>
      </c>
      <c r="CH12" s="42">
        <f>CC12</f>
        <v>0</v>
      </c>
      <c r="CI12" s="42">
        <f>CB12</f>
        <v>0</v>
      </c>
      <c r="CJ12" s="42">
        <f>CF12</f>
        <v>4</v>
      </c>
      <c r="CK12" s="42">
        <f>CE12</f>
        <v>2</v>
      </c>
      <c r="CM12" s="42">
        <f>IF(OR(AN11="",AP11=""),"",IF(AN11&gt;AP11,1,0))</f>
        <v>1</v>
      </c>
      <c r="CN12" s="42">
        <f>IF(OR(AN11="",AP11=""),"",IF(AN11=AP11,1,0))</f>
        <v>0</v>
      </c>
      <c r="CO12" s="42">
        <f>IF(OR(AN11="",AP11=""),"",IF(AN11&lt;AP11,1,0))</f>
        <v>0</v>
      </c>
      <c r="CP12" s="42">
        <f>IF(OR(AN11="",AP11=""),"",AN11)</f>
        <v>4</v>
      </c>
      <c r="CQ12" s="42">
        <f>IF(OR(AN11="",AP11=""),"",AP11)</f>
        <v>3</v>
      </c>
      <c r="CR12" s="42">
        <f>CO12</f>
        <v>0</v>
      </c>
      <c r="CS12" s="42">
        <f>CN12</f>
        <v>0</v>
      </c>
      <c r="CT12" s="42">
        <f>CM12</f>
        <v>1</v>
      </c>
      <c r="CU12" s="42">
        <f>CQ12</f>
        <v>3</v>
      </c>
      <c r="CV12" s="42">
        <f>CP12</f>
        <v>4</v>
      </c>
    </row>
    <row r="13" spans="1:100" ht="16.5" customHeight="1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>
      <c r="A14" s="38"/>
      <c r="B14" s="11"/>
      <c r="C14" s="11"/>
      <c r="D14" s="35">
        <v>3</v>
      </c>
      <c r="E14" s="32" t="s">
        <v>0</v>
      </c>
      <c r="F14" s="35">
        <v>4</v>
      </c>
      <c r="G14" s="11"/>
      <c r="H14" s="11"/>
      <c r="I14" s="39"/>
      <c r="J14" s="38"/>
      <c r="K14" s="11"/>
      <c r="L14" s="11"/>
      <c r="M14" s="35">
        <v>4</v>
      </c>
      <c r="N14" s="32" t="s">
        <v>0</v>
      </c>
      <c r="O14" s="35">
        <v>0</v>
      </c>
      <c r="P14" s="11"/>
      <c r="Q14" s="11"/>
      <c r="R14" s="39"/>
      <c r="S14" s="38"/>
      <c r="T14" s="11"/>
      <c r="U14" s="11"/>
      <c r="V14" s="35">
        <v>1</v>
      </c>
      <c r="W14" s="32" t="s">
        <v>0</v>
      </c>
      <c r="X14" s="35">
        <v>4</v>
      </c>
      <c r="Y14" s="11"/>
      <c r="Z14" s="11"/>
      <c r="AA14" s="39"/>
      <c r="AB14" s="38"/>
      <c r="AC14" s="11"/>
      <c r="AD14" s="11"/>
      <c r="AE14" s="35">
        <v>3</v>
      </c>
      <c r="AF14" s="32" t="s">
        <v>0</v>
      </c>
      <c r="AG14" s="35">
        <v>6</v>
      </c>
      <c r="AH14" s="11"/>
      <c r="AI14" s="11"/>
      <c r="AJ14" s="39"/>
      <c r="AK14" s="38"/>
      <c r="AL14" s="11"/>
      <c r="AM14" s="11"/>
      <c r="AN14" s="35">
        <v>1</v>
      </c>
      <c r="AO14" s="32" t="s">
        <v>0</v>
      </c>
      <c r="AP14" s="35">
        <v>3</v>
      </c>
      <c r="AQ14" s="11"/>
      <c r="AR14" s="11"/>
      <c r="AS14" s="39"/>
    </row>
    <row r="15" spans="1:100" ht="16.5" customHeight="1">
      <c r="A15" s="37" t="str">
        <f>VLOOKUP(A13,$A$23:$H$42,2,0)</f>
        <v>Mura</v>
      </c>
      <c r="B15" s="8"/>
      <c r="C15" s="8"/>
      <c r="D15" s="8"/>
      <c r="E15" s="8"/>
      <c r="F15" s="8"/>
      <c r="G15" s="8"/>
      <c r="H15" s="8"/>
      <c r="I15" s="36" t="str">
        <f>VLOOKUP(C13,$M$23:$T$42,2,0)</f>
        <v>Pinna</v>
      </c>
      <c r="J15" s="37" t="str">
        <f>VLOOKUP(J13,$A$23:$H$42,2,0)</f>
        <v>Mura</v>
      </c>
      <c r="K15" s="8"/>
      <c r="L15" s="8"/>
      <c r="M15" s="8"/>
      <c r="N15" s="8"/>
      <c r="O15" s="8"/>
      <c r="P15" s="8"/>
      <c r="Q15" s="8"/>
      <c r="R15" s="36" t="str">
        <f>I12</f>
        <v>Nilo</v>
      </c>
      <c r="S15" s="37" t="s">
        <v>97</v>
      </c>
      <c r="T15" s="8"/>
      <c r="U15" s="8"/>
      <c r="V15" s="8"/>
      <c r="W15" s="8"/>
      <c r="X15" s="8"/>
      <c r="Y15" s="8"/>
      <c r="Z15" s="8"/>
      <c r="AA15" s="36" t="str">
        <f>R12</f>
        <v>Tele</v>
      </c>
      <c r="AB15" s="37" t="s">
        <v>100</v>
      </c>
      <c r="AC15" s="8"/>
      <c r="AD15" s="8"/>
      <c r="AE15" s="8"/>
      <c r="AF15" s="8"/>
      <c r="AG15" s="8"/>
      <c r="AH15" s="8"/>
      <c r="AI15" s="8"/>
      <c r="AJ15" s="36" t="str">
        <f>AA12</f>
        <v>Dema</v>
      </c>
      <c r="AK15" s="37" t="str">
        <f>AB15</f>
        <v>Marco Bianchi</v>
      </c>
      <c r="AL15" s="8"/>
      <c r="AM15" s="8"/>
      <c r="AN15" s="8"/>
      <c r="AO15" s="8"/>
      <c r="AP15" s="8"/>
      <c r="AQ15" s="8"/>
      <c r="AR15" s="8"/>
      <c r="AS15" s="36" t="str">
        <f>AJ12</f>
        <v>Celinho</v>
      </c>
      <c r="AU15" s="42">
        <f>IF(OR(D14="",F14=""),"",IF(D14&gt;F14,1,0))</f>
        <v>0</v>
      </c>
      <c r="AV15" s="42">
        <f>IF(OR(D14="",F14=""),"",IF(D14=F14,1,0))</f>
        <v>0</v>
      </c>
      <c r="AW15" s="42">
        <f>IF(OR(D14="",F14=""),"",IF(D14&lt;F14,1,0))</f>
        <v>1</v>
      </c>
      <c r="AX15" s="42">
        <f>IF(OR(D14="",F14=""),"",D14)</f>
        <v>3</v>
      </c>
      <c r="AY15" s="42">
        <f>IF(OR(D14="",F14=""),"",F14)</f>
        <v>4</v>
      </c>
      <c r="AZ15" s="42">
        <f>AW15</f>
        <v>1</v>
      </c>
      <c r="BA15" s="42">
        <f>AV15</f>
        <v>0</v>
      </c>
      <c r="BB15" s="42">
        <f>AU15</f>
        <v>0</v>
      </c>
      <c r="BC15" s="42">
        <f>AY15</f>
        <v>4</v>
      </c>
      <c r="BD15" s="42">
        <f>AX15</f>
        <v>3</v>
      </c>
      <c r="BF15" s="42">
        <f>IF(OR(M14="",O14=""),"",IF(M14&gt;O14,1,0))</f>
        <v>1</v>
      </c>
      <c r="BG15" s="42">
        <f>IF(OR(M14="",O14=""),"",IF(M14=O14,1,0))</f>
        <v>0</v>
      </c>
      <c r="BH15" s="42">
        <f>IF(OR(M14="",O14=""),"",IF(M14&lt;O14,1,0))</f>
        <v>0</v>
      </c>
      <c r="BI15" s="42">
        <f>IF(OR(M14="",O14=""),"",M14)</f>
        <v>4</v>
      </c>
      <c r="BJ15" s="42">
        <f>IF(OR(M14="",O14=""),"",O14)</f>
        <v>0</v>
      </c>
      <c r="BK15" s="42">
        <f>BH15</f>
        <v>0</v>
      </c>
      <c r="BL15" s="42">
        <f>BG15</f>
        <v>0</v>
      </c>
      <c r="BM15" s="42">
        <f>BF15</f>
        <v>1</v>
      </c>
      <c r="BN15" s="42">
        <f>BJ15</f>
        <v>0</v>
      </c>
      <c r="BO15" s="42">
        <f>BI15</f>
        <v>4</v>
      </c>
      <c r="BQ15" s="42">
        <f>IF(OR(V14="",X14=""),"",IF(V14&gt;X14,1,0))</f>
        <v>0</v>
      </c>
      <c r="BR15" s="42">
        <f>IF(OR(V14="",X14=""),"",IF(V14=X14,1,0))</f>
        <v>0</v>
      </c>
      <c r="BS15" s="42">
        <f>IF(OR(V14="",X14=""),"",IF(V14&lt;X14,1,0))</f>
        <v>1</v>
      </c>
      <c r="BT15" s="42">
        <f>IF(OR(V14="",X14=""),"",V14)</f>
        <v>1</v>
      </c>
      <c r="BU15" s="42">
        <f>IF(OR(V14="",X14=""),"",X14)</f>
        <v>4</v>
      </c>
      <c r="BV15" s="42">
        <f>BS15</f>
        <v>1</v>
      </c>
      <c r="BW15" s="42">
        <f>BR15</f>
        <v>0</v>
      </c>
      <c r="BX15" s="42">
        <f>BQ15</f>
        <v>0</v>
      </c>
      <c r="BY15" s="42">
        <f>BU15</f>
        <v>4</v>
      </c>
      <c r="BZ15" s="42">
        <f>BT15</f>
        <v>1</v>
      </c>
      <c r="CB15" s="42">
        <f>IF(OR(AE14="",AG14=""),"",IF(AE14&gt;AG14,1,0))</f>
        <v>0</v>
      </c>
      <c r="CC15" s="42">
        <f>IF(OR(AE14="",AG14=""),"",IF(AE14=AG14,1,0))</f>
        <v>0</v>
      </c>
      <c r="CD15" s="42">
        <f>IF(OR(AE14="",AG14=""),"",IF(AE14&lt;AG14,1,0))</f>
        <v>1</v>
      </c>
      <c r="CE15" s="42">
        <f>IF(OR(AE14="",AG14=""),"",AE14)</f>
        <v>3</v>
      </c>
      <c r="CF15" s="42">
        <f>IF(OR(AE14="",AG14=""),"",AG14)</f>
        <v>6</v>
      </c>
      <c r="CG15" s="42">
        <f>CD15</f>
        <v>1</v>
      </c>
      <c r="CH15" s="42">
        <f>CC15</f>
        <v>0</v>
      </c>
      <c r="CI15" s="42">
        <f>CB15</f>
        <v>0</v>
      </c>
      <c r="CJ15" s="42">
        <f>CF15</f>
        <v>6</v>
      </c>
      <c r="CK15" s="42">
        <f>CE15</f>
        <v>3</v>
      </c>
      <c r="CM15" s="42">
        <f>IF(OR(AN14="",AP14=""),"",IF(AN14&gt;AP14,1,0))</f>
        <v>0</v>
      </c>
      <c r="CN15" s="42">
        <f>IF(OR(AN14="",AP14=""),"",IF(AN14=AP14,1,0))</f>
        <v>0</v>
      </c>
      <c r="CO15" s="42">
        <f>IF(OR(AN14="",AP14=""),"",IF(AN14&lt;AP14,1,0))</f>
        <v>1</v>
      </c>
      <c r="CP15" s="42">
        <f>IF(OR(AN14="",AP14=""),"",AN14)</f>
        <v>1</v>
      </c>
      <c r="CQ15" s="42">
        <f>IF(OR(AN14="",AP14=""),"",AP14)</f>
        <v>3</v>
      </c>
      <c r="CR15" s="42">
        <f>CO15</f>
        <v>1</v>
      </c>
      <c r="CS15" s="42">
        <f>CN15</f>
        <v>0</v>
      </c>
      <c r="CT15" s="42">
        <f>CM15</f>
        <v>0</v>
      </c>
      <c r="CU15" s="42">
        <f>CQ15</f>
        <v>3</v>
      </c>
      <c r="CV15" s="42">
        <f>CP15</f>
        <v>1</v>
      </c>
    </row>
    <row r="16" spans="1:100" ht="16.5" customHeight="1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>
      <c r="A17" s="38"/>
      <c r="B17" s="11"/>
      <c r="C17" s="11"/>
      <c r="D17" s="35">
        <v>5</v>
      </c>
      <c r="E17" s="32" t="s">
        <v>0</v>
      </c>
      <c r="F17" s="35">
        <v>3</v>
      </c>
      <c r="G17" s="11"/>
      <c r="H17" s="11"/>
      <c r="I17" s="39"/>
      <c r="J17" s="38"/>
      <c r="K17" s="11"/>
      <c r="L17" s="11"/>
      <c r="M17" s="35">
        <v>5</v>
      </c>
      <c r="N17" s="32" t="s">
        <v>0</v>
      </c>
      <c r="O17" s="35">
        <v>1</v>
      </c>
      <c r="P17" s="11"/>
      <c r="Q17" s="11"/>
      <c r="R17" s="39"/>
      <c r="S17" s="38"/>
      <c r="T17" s="11"/>
      <c r="U17" s="11"/>
      <c r="V17" s="35">
        <v>3</v>
      </c>
      <c r="W17" s="32" t="s">
        <v>0</v>
      </c>
      <c r="X17" s="35">
        <v>3</v>
      </c>
      <c r="Y17" s="11"/>
      <c r="Z17" s="11"/>
      <c r="AA17" s="39"/>
      <c r="AB17" s="38"/>
      <c r="AC17" s="11"/>
      <c r="AD17" s="11"/>
      <c r="AE17" s="35">
        <v>9</v>
      </c>
      <c r="AF17" s="32" t="s">
        <v>0</v>
      </c>
      <c r="AG17" s="35">
        <v>5</v>
      </c>
      <c r="AH17" s="11"/>
      <c r="AI17" s="11"/>
      <c r="AJ17" s="39"/>
      <c r="AK17" s="38"/>
      <c r="AL17" s="11"/>
      <c r="AM17" s="11"/>
      <c r="AN17" s="35">
        <v>2</v>
      </c>
      <c r="AO17" s="32" t="s">
        <v>0</v>
      </c>
      <c r="AP17" s="35">
        <v>5</v>
      </c>
      <c r="AQ17" s="11"/>
      <c r="AR17" s="11"/>
      <c r="AS17" s="39"/>
    </row>
    <row r="18" spans="1:100" ht="16.5" customHeight="1">
      <c r="A18" s="37" t="str">
        <f>VLOOKUP(A16,$A$23:$H$42,2,0)</f>
        <v>Bryant</v>
      </c>
      <c r="B18" s="8"/>
      <c r="C18" s="8"/>
      <c r="D18" s="8"/>
      <c r="E18" s="8"/>
      <c r="F18" s="8"/>
      <c r="G18" s="8"/>
      <c r="H18" s="8"/>
      <c r="I18" s="36" t="str">
        <f>VLOOKUP(C16,$M$23:$T$42,2,0)</f>
        <v>Celinho</v>
      </c>
      <c r="J18" s="37" t="str">
        <f>VLOOKUP(J16,$A$23:$H$42,2,0)</f>
        <v>Bryant</v>
      </c>
      <c r="K18" s="8"/>
      <c r="L18" s="8"/>
      <c r="M18" s="8"/>
      <c r="N18" s="8"/>
      <c r="O18" s="8"/>
      <c r="P18" s="8"/>
      <c r="Q18" s="8"/>
      <c r="R18" s="36" t="str">
        <f>I15</f>
        <v>Pinna</v>
      </c>
      <c r="S18" s="37" t="str">
        <f>J18</f>
        <v>Bryant</v>
      </c>
      <c r="T18" s="8"/>
      <c r="U18" s="8"/>
      <c r="V18" s="8"/>
      <c r="W18" s="8"/>
      <c r="X18" s="8"/>
      <c r="Y18" s="8"/>
      <c r="Z18" s="8"/>
      <c r="AA18" s="36" t="str">
        <f>R15</f>
        <v>Nilo</v>
      </c>
      <c r="AB18" s="37" t="str">
        <f>S18</f>
        <v>Bryant</v>
      </c>
      <c r="AC18" s="8"/>
      <c r="AD18" s="8"/>
      <c r="AE18" s="8"/>
      <c r="AF18" s="8"/>
      <c r="AG18" s="8"/>
      <c r="AH18" s="8"/>
      <c r="AI18" s="8"/>
      <c r="AJ18" s="36" t="str">
        <f>AA15</f>
        <v>Tele</v>
      </c>
      <c r="AK18" s="37" t="s">
        <v>102</v>
      </c>
      <c r="AL18" s="8"/>
      <c r="AM18" s="8"/>
      <c r="AN18" s="8"/>
      <c r="AO18" s="8"/>
      <c r="AP18" s="8"/>
      <c r="AQ18" s="8"/>
      <c r="AR18" s="8"/>
      <c r="AS18" s="36" t="str">
        <f>AJ15</f>
        <v>Dema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5</v>
      </c>
      <c r="AY18" s="42">
        <f>IF(OR(D17="",F17=""),"",F17)</f>
        <v>3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3</v>
      </c>
      <c r="BD18" s="42">
        <f>AX18</f>
        <v>5</v>
      </c>
      <c r="BF18" s="42">
        <f>IF(OR(M17="",O17=""),"",IF(M17&gt;O17,1,0))</f>
        <v>1</v>
      </c>
      <c r="BG18" s="42">
        <f>IF(OR(M17="",O17=""),"",IF(M17=O17,1,0))</f>
        <v>0</v>
      </c>
      <c r="BH18" s="42">
        <f>IF(OR(M17="",O17=""),"",IF(M17&lt;O17,1,0))</f>
        <v>0</v>
      </c>
      <c r="BI18" s="42">
        <f>IF(OR(M17="",O17=""),"",M17)</f>
        <v>5</v>
      </c>
      <c r="BJ18" s="42">
        <f>IF(OR(M17="",O17=""),"",O17)</f>
        <v>1</v>
      </c>
      <c r="BK18" s="42">
        <f>BH18</f>
        <v>0</v>
      </c>
      <c r="BL18" s="42">
        <f>BG18</f>
        <v>0</v>
      </c>
      <c r="BM18" s="42">
        <f>BF18</f>
        <v>1</v>
      </c>
      <c r="BN18" s="42">
        <f>BJ18</f>
        <v>1</v>
      </c>
      <c r="BO18" s="42">
        <f>BI18</f>
        <v>5</v>
      </c>
      <c r="BQ18" s="42">
        <f>IF(OR(V17="",X17=""),"",IF(V17&gt;X17,1,0))</f>
        <v>0</v>
      </c>
      <c r="BR18" s="42">
        <f>IF(OR(V17="",X17=""),"",IF(V17=X17,1,0))</f>
        <v>1</v>
      </c>
      <c r="BS18" s="42">
        <f>IF(OR(V17="",X17=""),"",IF(V17&lt;X17,1,0))</f>
        <v>0</v>
      </c>
      <c r="BT18" s="42">
        <f>IF(OR(V17="",X17=""),"",V17)</f>
        <v>3</v>
      </c>
      <c r="BU18" s="42">
        <f>IF(OR(V17="",X17=""),"",X17)</f>
        <v>3</v>
      </c>
      <c r="BV18" s="42">
        <f>BS18</f>
        <v>0</v>
      </c>
      <c r="BW18" s="42">
        <f>BR18</f>
        <v>1</v>
      </c>
      <c r="BX18" s="42">
        <f>BQ18</f>
        <v>0</v>
      </c>
      <c r="BY18" s="42">
        <f>BU18</f>
        <v>3</v>
      </c>
      <c r="BZ18" s="42">
        <f>BT18</f>
        <v>3</v>
      </c>
      <c r="CB18" s="42">
        <f>IF(OR(AE17="",AG17=""),"",IF(AE17&gt;AG17,1,0))</f>
        <v>1</v>
      </c>
      <c r="CC18" s="42">
        <f>IF(OR(AE17="",AG17=""),"",IF(AE17=AG17,1,0))</f>
        <v>0</v>
      </c>
      <c r="CD18" s="42">
        <f>IF(OR(AE17="",AG17=""),"",IF(AE17&lt;AG17,1,0))</f>
        <v>0</v>
      </c>
      <c r="CE18" s="42">
        <f>IF(OR(AE17="",AG17=""),"",AE17)</f>
        <v>9</v>
      </c>
      <c r="CF18" s="42">
        <f>IF(OR(AE17="",AG17=""),"",AG17)</f>
        <v>5</v>
      </c>
      <c r="CG18" s="42">
        <f>CD18</f>
        <v>0</v>
      </c>
      <c r="CH18" s="42">
        <f>CC18</f>
        <v>0</v>
      </c>
      <c r="CI18" s="42">
        <f>CB18</f>
        <v>1</v>
      </c>
      <c r="CJ18" s="42">
        <f>CF18</f>
        <v>5</v>
      </c>
      <c r="CK18" s="42">
        <f>CE18</f>
        <v>9</v>
      </c>
      <c r="CM18" s="42">
        <f>IF(OR(AN17="",AP17=""),"",IF(AN17&gt;AP17,1,0))</f>
        <v>0</v>
      </c>
      <c r="CN18" s="42">
        <f>IF(OR(AN17="",AP17=""),"",IF(AN17=AP17,1,0))</f>
        <v>0</v>
      </c>
      <c r="CO18" s="42">
        <f>IF(OR(AN17="",AP17=""),"",IF(AN17&lt;AP17,1,0))</f>
        <v>1</v>
      </c>
      <c r="CP18" s="42">
        <f>IF(OR(AN17="",AP17=""),"",AN17)</f>
        <v>2</v>
      </c>
      <c r="CQ18" s="42">
        <f>IF(OR(AN17="",AP17=""),"",AP17)</f>
        <v>5</v>
      </c>
      <c r="CR18" s="42">
        <f>CO18</f>
        <v>1</v>
      </c>
      <c r="CS18" s="42">
        <f>CN18</f>
        <v>0</v>
      </c>
      <c r="CT18" s="42">
        <f>CM18</f>
        <v>0</v>
      </c>
      <c r="CU18" s="42">
        <f>CQ18</f>
        <v>5</v>
      </c>
      <c r="CV18" s="42">
        <f>CP18</f>
        <v>2</v>
      </c>
    </row>
    <row r="19" spans="1:100" ht="16.5" customHeight="1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>
      <c r="A20" s="38"/>
      <c r="B20" s="11"/>
      <c r="C20" s="11"/>
      <c r="D20" s="35">
        <v>4</v>
      </c>
      <c r="E20" s="32" t="s">
        <v>0</v>
      </c>
      <c r="F20" s="35">
        <v>3</v>
      </c>
      <c r="G20" s="11"/>
      <c r="H20" s="11"/>
      <c r="I20" s="39"/>
      <c r="J20" s="38"/>
      <c r="K20" s="11"/>
      <c r="L20" s="11"/>
      <c r="M20" s="35">
        <v>6</v>
      </c>
      <c r="N20" s="32" t="s">
        <v>0</v>
      </c>
      <c r="O20" s="35">
        <v>5</v>
      </c>
      <c r="P20" s="11"/>
      <c r="Q20" s="11"/>
      <c r="R20" s="39"/>
      <c r="S20" s="38"/>
      <c r="T20" s="11"/>
      <c r="U20" s="11"/>
      <c r="V20" s="35">
        <v>7</v>
      </c>
      <c r="W20" s="32" t="s">
        <v>0</v>
      </c>
      <c r="X20" s="35">
        <v>4</v>
      </c>
      <c r="Y20" s="11"/>
      <c r="Z20" s="11"/>
      <c r="AA20" s="39"/>
      <c r="AB20" s="38"/>
      <c r="AC20" s="11"/>
      <c r="AD20" s="11"/>
      <c r="AE20" s="35">
        <v>5</v>
      </c>
      <c r="AF20" s="32" t="s">
        <v>0</v>
      </c>
      <c r="AG20" s="35">
        <v>2</v>
      </c>
      <c r="AH20" s="11"/>
      <c r="AI20" s="11"/>
      <c r="AJ20" s="39"/>
      <c r="AK20" s="38"/>
      <c r="AL20" s="11"/>
      <c r="AM20" s="11"/>
      <c r="AN20" s="35">
        <v>4</v>
      </c>
      <c r="AO20" s="32" t="s">
        <v>0</v>
      </c>
      <c r="AP20" s="35">
        <v>4</v>
      </c>
      <c r="AQ20" s="11"/>
      <c r="AR20" s="11"/>
      <c r="AS20" s="39"/>
    </row>
    <row r="21" spans="1:100" ht="16.5" customHeight="1">
      <c r="A21" s="37" t="str">
        <f>VLOOKUP(A19,$A$23:$H$42,2,0)</f>
        <v>Sammartino</v>
      </c>
      <c r="B21" s="8"/>
      <c r="C21" s="8"/>
      <c r="D21" s="8"/>
      <c r="E21" s="8"/>
      <c r="F21" s="8"/>
      <c r="G21" s="8"/>
      <c r="H21" s="8"/>
      <c r="I21" s="36" t="str">
        <f>VLOOKUP(C19,$M$23:$T$42,2,0)</f>
        <v>Dema</v>
      </c>
      <c r="J21" s="37" t="str">
        <f>VLOOKUP(J19,$A$23:$H$42,2,0)</f>
        <v>Sammartino</v>
      </c>
      <c r="K21" s="8"/>
      <c r="L21" s="8"/>
      <c r="M21" s="8"/>
      <c r="N21" s="8"/>
      <c r="O21" s="8"/>
      <c r="P21" s="8"/>
      <c r="Q21" s="8"/>
      <c r="R21" s="36" t="str">
        <f>I18</f>
        <v>Celinho</v>
      </c>
      <c r="S21" s="37" t="str">
        <f>J21</f>
        <v>Sammartino</v>
      </c>
      <c r="T21" s="8"/>
      <c r="U21" s="8"/>
      <c r="V21" s="8"/>
      <c r="W21" s="8"/>
      <c r="X21" s="8"/>
      <c r="Y21" s="8"/>
      <c r="Z21" s="8"/>
      <c r="AA21" s="36" t="str">
        <f>R18</f>
        <v>Pinna</v>
      </c>
      <c r="AB21" s="37" t="str">
        <f>S21</f>
        <v>Sammartino</v>
      </c>
      <c r="AC21" s="8"/>
      <c r="AD21" s="8"/>
      <c r="AE21" s="8"/>
      <c r="AF21" s="8"/>
      <c r="AG21" s="8"/>
      <c r="AH21" s="8"/>
      <c r="AI21" s="8"/>
      <c r="AJ21" s="36" t="str">
        <f>AA18</f>
        <v>Nilo</v>
      </c>
      <c r="AK21" s="37" t="s">
        <v>101</v>
      </c>
      <c r="AL21" s="8"/>
      <c r="AM21" s="8"/>
      <c r="AN21" s="8"/>
      <c r="AO21" s="8"/>
      <c r="AP21" s="8"/>
      <c r="AQ21" s="8"/>
      <c r="AR21" s="8"/>
      <c r="AS21" s="36" t="str">
        <f>AJ18</f>
        <v>Tele</v>
      </c>
      <c r="AU21" s="42">
        <f>IF(OR(D20="",F20=""),"",IF(D20&gt;F20,1,0))</f>
        <v>1</v>
      </c>
      <c r="AV21" s="42">
        <f>IF(OR(D20="",F20=""),"",IF(D20=F20,1,0))</f>
        <v>0</v>
      </c>
      <c r="AW21" s="42">
        <f>IF(OR(D20="",F20=""),"",IF(D20&lt;F20,1,0))</f>
        <v>0</v>
      </c>
      <c r="AX21" s="42">
        <f>IF(OR(D20="",F20=""),"",D20)</f>
        <v>4</v>
      </c>
      <c r="AY21" s="42">
        <f>IF(OR(D20="",F20=""),"",F20)</f>
        <v>3</v>
      </c>
      <c r="AZ21" s="42">
        <f>AW21</f>
        <v>0</v>
      </c>
      <c r="BA21" s="42">
        <f>AV21</f>
        <v>0</v>
      </c>
      <c r="BB21" s="42">
        <f>AU21</f>
        <v>1</v>
      </c>
      <c r="BC21" s="42">
        <f>AY21</f>
        <v>3</v>
      </c>
      <c r="BD21" s="42">
        <f>AX21</f>
        <v>4</v>
      </c>
      <c r="BF21" s="42">
        <f>IF(OR(M20="",O20=""),"",IF(M20&gt;O20,1,0))</f>
        <v>1</v>
      </c>
      <c r="BG21" s="42">
        <f>IF(OR(M20="",O20=""),"",IF(M20=O20,1,0))</f>
        <v>0</v>
      </c>
      <c r="BH21" s="42">
        <f>IF(OR(M20="",O20=""),"",IF(M20&lt;O20,1,0))</f>
        <v>0</v>
      </c>
      <c r="BI21" s="42">
        <f>IF(OR(M20="",O20=""),"",M20)</f>
        <v>6</v>
      </c>
      <c r="BJ21" s="42">
        <f>IF(OR(M20="",O20=""),"",O20)</f>
        <v>5</v>
      </c>
      <c r="BK21" s="42">
        <f>BH21</f>
        <v>0</v>
      </c>
      <c r="BL21" s="42">
        <f>BG21</f>
        <v>0</v>
      </c>
      <c r="BM21" s="42">
        <f>BF21</f>
        <v>1</v>
      </c>
      <c r="BN21" s="42">
        <f>BJ21</f>
        <v>5</v>
      </c>
      <c r="BO21" s="42">
        <f>BI21</f>
        <v>6</v>
      </c>
      <c r="BQ21" s="42">
        <f>IF(OR(V20="",X20=""),"",IF(V20&gt;X20,1,0))</f>
        <v>1</v>
      </c>
      <c r="BR21" s="42">
        <f>IF(OR(V20="",X20=""),"",IF(V20=X20,1,0))</f>
        <v>0</v>
      </c>
      <c r="BS21" s="42">
        <f>IF(OR(V20="",X20=""),"",IF(V20&lt;X20,1,0))</f>
        <v>0</v>
      </c>
      <c r="BT21" s="42">
        <f>IF(OR(V20="",X20=""),"",V20)</f>
        <v>7</v>
      </c>
      <c r="BU21" s="42">
        <f>IF(OR(V20="",X20=""),"",X20)</f>
        <v>4</v>
      </c>
      <c r="BV21" s="42">
        <f>BS21</f>
        <v>0</v>
      </c>
      <c r="BW21" s="42">
        <f>BR21</f>
        <v>0</v>
      </c>
      <c r="BX21" s="42">
        <f>BQ21</f>
        <v>1</v>
      </c>
      <c r="BY21" s="42">
        <f>BU21</f>
        <v>4</v>
      </c>
      <c r="BZ21" s="42">
        <f>BT21</f>
        <v>7</v>
      </c>
      <c r="CB21" s="42">
        <f>IF(OR(AE20="",AG20=""),"",IF(AE20&gt;AG20,1,0))</f>
        <v>1</v>
      </c>
      <c r="CC21" s="42">
        <f>IF(OR(AE20="",AG20=""),"",IF(AE20=AG20,1,0))</f>
        <v>0</v>
      </c>
      <c r="CD21" s="42">
        <f>IF(OR(AE20="",AG20=""),"",IF(AE20&lt;AG20,1,0))</f>
        <v>0</v>
      </c>
      <c r="CE21" s="42">
        <f>IF(OR(AE20="",AG20=""),"",AE20)</f>
        <v>5</v>
      </c>
      <c r="CF21" s="42">
        <f>IF(OR(AE20="",AG20=""),"",AG20)</f>
        <v>2</v>
      </c>
      <c r="CG21" s="42">
        <f>CD21</f>
        <v>0</v>
      </c>
      <c r="CH21" s="42">
        <f>CC21</f>
        <v>0</v>
      </c>
      <c r="CI21" s="42">
        <f>CB21</f>
        <v>1</v>
      </c>
      <c r="CJ21" s="42">
        <f>CF21</f>
        <v>2</v>
      </c>
      <c r="CK21" s="42">
        <f>CE21</f>
        <v>5</v>
      </c>
      <c r="CM21" s="42">
        <f>IF(OR(AN20="",AP20=""),"",IF(AN20&gt;AP20,1,0))</f>
        <v>0</v>
      </c>
      <c r="CN21" s="42">
        <f>IF(OR(AN20="",AP20=""),"",IF(AN20=AP20,1,0))</f>
        <v>1</v>
      </c>
      <c r="CO21" s="42">
        <f>IF(OR(AN20="",AP20=""),"",IF(AN20&lt;AP20,1,0))</f>
        <v>0</v>
      </c>
      <c r="CP21" s="42">
        <f>IF(OR(AN20="",AP20=""),"",AN20)</f>
        <v>4</v>
      </c>
      <c r="CQ21" s="42">
        <f>IF(OR(AN20="",AP20=""),"",AP20)</f>
        <v>4</v>
      </c>
      <c r="CR21" s="42">
        <f>CO21</f>
        <v>0</v>
      </c>
      <c r="CS21" s="42">
        <f>CN21</f>
        <v>1</v>
      </c>
      <c r="CT21" s="42">
        <f>CM21</f>
        <v>0</v>
      </c>
      <c r="CU21" s="42">
        <f>CQ21</f>
        <v>4</v>
      </c>
      <c r="CV21" s="42">
        <f>CP21</f>
        <v>4</v>
      </c>
    </row>
    <row r="22" spans="1:100" ht="21" customHeight="1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>
      <c r="A23" s="24">
        <v>1</v>
      </c>
      <c r="B23" s="159" t="s">
        <v>92</v>
      </c>
      <c r="C23" s="160"/>
      <c r="D23" s="160"/>
      <c r="E23" s="160"/>
      <c r="F23" s="160"/>
      <c r="G23" s="160"/>
      <c r="H23" s="161"/>
      <c r="I23" s="28" t="s">
        <v>8</v>
      </c>
      <c r="J23" s="26"/>
      <c r="K23" s="162"/>
      <c r="L23" s="163"/>
      <c r="M23" s="24">
        <v>1</v>
      </c>
      <c r="N23" s="159" t="s">
        <v>103</v>
      </c>
      <c r="O23" s="160"/>
      <c r="P23" s="160"/>
      <c r="Q23" s="160"/>
      <c r="R23" s="160"/>
      <c r="S23" s="160"/>
      <c r="T23" s="160"/>
      <c r="U23" s="28" t="s">
        <v>22</v>
      </c>
      <c r="V23" s="26"/>
      <c r="W23" s="162"/>
      <c r="X23" s="163"/>
      <c r="AE23" s="33" t="s">
        <v>19</v>
      </c>
      <c r="AF23" s="25"/>
      <c r="AG23" s="170">
        <v>44744</v>
      </c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</row>
    <row r="24" spans="1:100" s="27" customFormat="1" ht="21" customHeight="1">
      <c r="A24" s="24">
        <v>2</v>
      </c>
      <c r="B24" s="159" t="s">
        <v>93</v>
      </c>
      <c r="C24" s="160"/>
      <c r="D24" s="160"/>
      <c r="E24" s="160"/>
      <c r="F24" s="160"/>
      <c r="G24" s="160"/>
      <c r="H24" s="161"/>
      <c r="I24" s="28" t="s">
        <v>8</v>
      </c>
      <c r="J24" s="26"/>
      <c r="K24" s="162"/>
      <c r="L24" s="163"/>
      <c r="M24" s="24">
        <v>2</v>
      </c>
      <c r="N24" s="159" t="s">
        <v>104</v>
      </c>
      <c r="O24" s="160"/>
      <c r="P24" s="160"/>
      <c r="Q24" s="160"/>
      <c r="R24" s="160"/>
      <c r="S24" s="160"/>
      <c r="T24" s="160"/>
      <c r="U24" s="28" t="s">
        <v>22</v>
      </c>
      <c r="V24" s="26"/>
      <c r="W24" s="162"/>
      <c r="X24" s="163"/>
    </row>
    <row r="25" spans="1:100" s="27" customFormat="1" ht="21" customHeight="1">
      <c r="A25" s="24">
        <v>3</v>
      </c>
      <c r="B25" s="159" t="s">
        <v>94</v>
      </c>
      <c r="C25" s="160"/>
      <c r="D25" s="160"/>
      <c r="E25" s="160"/>
      <c r="F25" s="160"/>
      <c r="G25" s="160"/>
      <c r="H25" s="161"/>
      <c r="I25" s="28" t="s">
        <v>8</v>
      </c>
      <c r="J25" s="26"/>
      <c r="K25" s="162"/>
      <c r="L25" s="163"/>
      <c r="M25" s="24">
        <v>3</v>
      </c>
      <c r="N25" s="159" t="s">
        <v>105</v>
      </c>
      <c r="O25" s="160"/>
      <c r="P25" s="160"/>
      <c r="Q25" s="160"/>
      <c r="R25" s="160"/>
      <c r="S25" s="160"/>
      <c r="T25" s="160"/>
      <c r="U25" s="28" t="s">
        <v>22</v>
      </c>
      <c r="V25" s="26"/>
      <c r="W25" s="162"/>
      <c r="X25" s="163"/>
      <c r="AA25" s="34" t="s">
        <v>21</v>
      </c>
    </row>
    <row r="26" spans="1:100" s="27" customFormat="1" ht="21" customHeight="1">
      <c r="A26" s="24">
        <v>4</v>
      </c>
      <c r="B26" s="159" t="s">
        <v>95</v>
      </c>
      <c r="C26" s="160"/>
      <c r="D26" s="160"/>
      <c r="E26" s="160"/>
      <c r="F26" s="160"/>
      <c r="G26" s="160"/>
      <c r="H26" s="161"/>
      <c r="I26" s="28" t="s">
        <v>8</v>
      </c>
      <c r="J26" s="26"/>
      <c r="K26" s="162"/>
      <c r="L26" s="163"/>
      <c r="M26" s="24">
        <v>4</v>
      </c>
      <c r="N26" s="159" t="s">
        <v>106</v>
      </c>
      <c r="O26" s="160"/>
      <c r="P26" s="160"/>
      <c r="Q26" s="160"/>
      <c r="R26" s="160"/>
      <c r="S26" s="160"/>
      <c r="T26" s="160"/>
      <c r="U26" s="28" t="s">
        <v>22</v>
      </c>
      <c r="V26" s="26"/>
      <c r="W26" s="162"/>
      <c r="X26" s="163"/>
      <c r="AA26" s="164" t="s">
        <v>109</v>
      </c>
      <c r="AB26" s="165"/>
      <c r="AC26" s="165"/>
      <c r="AD26" s="165"/>
      <c r="AE26" s="165"/>
      <c r="AF26" s="165"/>
      <c r="AG26" s="166"/>
      <c r="AH26" s="172">
        <f>AQ4</f>
        <v>32</v>
      </c>
      <c r="AI26" s="176"/>
      <c r="AJ26" s="178" t="s">
        <v>3</v>
      </c>
      <c r="AK26" s="171">
        <f>AS4</f>
        <v>18</v>
      </c>
      <c r="AL26" s="172"/>
      <c r="AM26" s="164" t="s">
        <v>110</v>
      </c>
      <c r="AN26" s="165"/>
      <c r="AO26" s="165"/>
      <c r="AP26" s="165"/>
      <c r="AQ26" s="165"/>
      <c r="AR26" s="165"/>
      <c r="AS26" s="166"/>
    </row>
    <row r="27" spans="1:100" s="27" customFormat="1" ht="21" customHeight="1">
      <c r="A27" s="24">
        <v>5</v>
      </c>
      <c r="B27" s="159" t="s">
        <v>96</v>
      </c>
      <c r="C27" s="160"/>
      <c r="D27" s="160"/>
      <c r="E27" s="160"/>
      <c r="F27" s="160"/>
      <c r="G27" s="160"/>
      <c r="H27" s="161"/>
      <c r="I27" s="28" t="s">
        <v>8</v>
      </c>
      <c r="J27" s="26"/>
      <c r="K27" s="162"/>
      <c r="L27" s="163"/>
      <c r="M27" s="24">
        <v>5</v>
      </c>
      <c r="N27" s="159" t="s">
        <v>107</v>
      </c>
      <c r="O27" s="160"/>
      <c r="P27" s="160"/>
      <c r="Q27" s="160"/>
      <c r="R27" s="160"/>
      <c r="S27" s="160"/>
      <c r="T27" s="160"/>
      <c r="U27" s="28" t="s">
        <v>22</v>
      </c>
      <c r="V27" s="26"/>
      <c r="W27" s="162"/>
      <c r="X27" s="163"/>
      <c r="Y27" s="31"/>
      <c r="Z27" s="31"/>
      <c r="AA27" s="167"/>
      <c r="AB27" s="168"/>
      <c r="AC27" s="168"/>
      <c r="AD27" s="168"/>
      <c r="AE27" s="168"/>
      <c r="AF27" s="168"/>
      <c r="AG27" s="169"/>
      <c r="AH27" s="174"/>
      <c r="AI27" s="177"/>
      <c r="AJ27" s="178"/>
      <c r="AK27" s="173"/>
      <c r="AL27" s="174"/>
      <c r="AM27" s="167"/>
      <c r="AN27" s="168"/>
      <c r="AO27" s="168"/>
      <c r="AP27" s="168"/>
      <c r="AQ27" s="168"/>
      <c r="AR27" s="168"/>
      <c r="AS27" s="169"/>
    </row>
    <row r="28" spans="1:100" s="27" customFormat="1" ht="21" customHeight="1">
      <c r="A28" s="24" t="s">
        <v>9</v>
      </c>
      <c r="B28" s="159" t="s">
        <v>97</v>
      </c>
      <c r="C28" s="160"/>
      <c r="D28" s="160"/>
      <c r="E28" s="160"/>
      <c r="F28" s="160"/>
      <c r="G28" s="160"/>
      <c r="H28" s="161"/>
      <c r="I28" s="28" t="s">
        <v>8</v>
      </c>
      <c r="J28" s="26"/>
      <c r="K28" s="162"/>
      <c r="L28" s="163"/>
      <c r="M28" s="24" t="s">
        <v>9</v>
      </c>
      <c r="N28" s="159" t="s">
        <v>111</v>
      </c>
      <c r="O28" s="160"/>
      <c r="P28" s="160"/>
      <c r="Q28" s="160"/>
      <c r="R28" s="160"/>
      <c r="S28" s="160"/>
      <c r="T28" s="160"/>
      <c r="U28" s="28" t="s">
        <v>22</v>
      </c>
      <c r="V28" s="26"/>
      <c r="W28" s="162"/>
      <c r="X28" s="163"/>
      <c r="Y28" s="31"/>
      <c r="Z28" s="31"/>
      <c r="AA28" s="31"/>
      <c r="AB28" s="31"/>
    </row>
    <row r="29" spans="1:100" s="27" customFormat="1" ht="21" customHeight="1">
      <c r="A29" s="24" t="s">
        <v>10</v>
      </c>
      <c r="B29" s="159" t="s">
        <v>98</v>
      </c>
      <c r="C29" s="160"/>
      <c r="D29" s="160"/>
      <c r="E29" s="160"/>
      <c r="F29" s="160"/>
      <c r="G29" s="160"/>
      <c r="H29" s="161"/>
      <c r="I29" s="28" t="s">
        <v>8</v>
      </c>
      <c r="J29" s="26"/>
      <c r="K29" s="162"/>
      <c r="L29" s="163"/>
      <c r="M29" s="24" t="s">
        <v>10</v>
      </c>
      <c r="N29" s="159"/>
      <c r="O29" s="160"/>
      <c r="P29" s="160"/>
      <c r="Q29" s="160"/>
      <c r="R29" s="160"/>
      <c r="S29" s="160"/>
      <c r="T29" s="160"/>
      <c r="U29" s="28" t="s">
        <v>22</v>
      </c>
      <c r="V29" s="26"/>
      <c r="W29" s="162"/>
      <c r="X29" s="163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>
      <c r="A30" s="24" t="s">
        <v>11</v>
      </c>
      <c r="B30" s="159" t="s">
        <v>99</v>
      </c>
      <c r="C30" s="160"/>
      <c r="D30" s="160"/>
      <c r="E30" s="160"/>
      <c r="F30" s="160"/>
      <c r="G30" s="160"/>
      <c r="H30" s="161"/>
      <c r="I30" s="28" t="s">
        <v>8</v>
      </c>
      <c r="J30" s="26"/>
      <c r="K30" s="162">
        <v>1026</v>
      </c>
      <c r="L30" s="163"/>
      <c r="M30" s="24" t="s">
        <v>11</v>
      </c>
      <c r="N30" s="159"/>
      <c r="O30" s="160"/>
      <c r="P30" s="160"/>
      <c r="Q30" s="160"/>
      <c r="R30" s="160"/>
      <c r="S30" s="160"/>
      <c r="T30" s="160"/>
      <c r="U30" s="28" t="s">
        <v>22</v>
      </c>
      <c r="V30" s="26"/>
      <c r="W30" s="162"/>
      <c r="X30" s="163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>
      <c r="A31" s="24" t="s">
        <v>12</v>
      </c>
      <c r="B31" s="159" t="s">
        <v>100</v>
      </c>
      <c r="C31" s="160"/>
      <c r="D31" s="160"/>
      <c r="E31" s="160"/>
      <c r="F31" s="160"/>
      <c r="G31" s="160"/>
      <c r="H31" s="161"/>
      <c r="I31" s="28" t="s">
        <v>8</v>
      </c>
      <c r="J31" s="26"/>
      <c r="K31" s="162">
        <v>2383</v>
      </c>
      <c r="L31" s="163"/>
      <c r="M31" s="24" t="s">
        <v>12</v>
      </c>
      <c r="N31" s="159"/>
      <c r="O31" s="160"/>
      <c r="P31" s="160"/>
      <c r="Q31" s="160"/>
      <c r="R31" s="160"/>
      <c r="S31" s="160"/>
      <c r="T31" s="160"/>
      <c r="U31" s="28" t="s">
        <v>22</v>
      </c>
      <c r="V31" s="26"/>
      <c r="W31" s="162"/>
      <c r="X31" s="163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>
      <c r="A32" s="24" t="s">
        <v>13</v>
      </c>
      <c r="B32" s="159" t="s">
        <v>101</v>
      </c>
      <c r="C32" s="160"/>
      <c r="D32" s="160"/>
      <c r="E32" s="160"/>
      <c r="F32" s="160"/>
      <c r="G32" s="160"/>
      <c r="H32" s="161"/>
      <c r="I32" s="28" t="s">
        <v>8</v>
      </c>
      <c r="J32" s="26"/>
      <c r="K32" s="162"/>
      <c r="L32" s="163"/>
      <c r="M32" s="24" t="s">
        <v>13</v>
      </c>
      <c r="N32" s="159"/>
      <c r="O32" s="160"/>
      <c r="P32" s="160"/>
      <c r="Q32" s="160"/>
      <c r="R32" s="160"/>
      <c r="S32" s="160"/>
      <c r="T32" s="160"/>
      <c r="U32" s="28" t="s">
        <v>22</v>
      </c>
      <c r="V32" s="26"/>
      <c r="W32" s="162"/>
      <c r="X32" s="163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>
      <c r="A33" s="24" t="s">
        <v>80</v>
      </c>
      <c r="B33" s="159" t="s">
        <v>102</v>
      </c>
      <c r="C33" s="160"/>
      <c r="D33" s="160"/>
      <c r="E33" s="160"/>
      <c r="F33" s="160"/>
      <c r="G33" s="160"/>
      <c r="H33" s="161"/>
      <c r="I33" s="28" t="s">
        <v>8</v>
      </c>
      <c r="J33" s="26"/>
      <c r="K33" s="162"/>
      <c r="L33" s="163"/>
      <c r="M33" s="24" t="s">
        <v>80</v>
      </c>
      <c r="N33" s="159"/>
      <c r="O33" s="160"/>
      <c r="P33" s="160"/>
      <c r="Q33" s="160"/>
      <c r="R33" s="160"/>
      <c r="S33" s="160"/>
      <c r="T33" s="160"/>
      <c r="U33" s="28" t="s">
        <v>22</v>
      </c>
      <c r="V33" s="26"/>
      <c r="W33" s="162"/>
      <c r="X33" s="163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>
      <c r="A34" s="24" t="s">
        <v>81</v>
      </c>
      <c r="B34" s="159"/>
      <c r="C34" s="160"/>
      <c r="D34" s="160"/>
      <c r="E34" s="160"/>
      <c r="F34" s="160"/>
      <c r="G34" s="160"/>
      <c r="H34" s="161"/>
      <c r="I34" s="28" t="s">
        <v>8</v>
      </c>
      <c r="J34" s="26"/>
      <c r="K34" s="162"/>
      <c r="L34" s="163"/>
      <c r="M34" s="24" t="s">
        <v>81</v>
      </c>
      <c r="N34" s="159"/>
      <c r="O34" s="160"/>
      <c r="P34" s="160"/>
      <c r="Q34" s="160"/>
      <c r="R34" s="160"/>
      <c r="S34" s="160"/>
      <c r="T34" s="160"/>
      <c r="U34" s="28" t="s">
        <v>22</v>
      </c>
      <c r="V34" s="26"/>
      <c r="W34" s="162"/>
      <c r="X34" s="163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>
      <c r="A35" s="24" t="s">
        <v>82</v>
      </c>
      <c r="B35" s="159"/>
      <c r="C35" s="160"/>
      <c r="D35" s="160"/>
      <c r="E35" s="160"/>
      <c r="F35" s="160"/>
      <c r="G35" s="160"/>
      <c r="H35" s="161"/>
      <c r="I35" s="28" t="s">
        <v>8</v>
      </c>
      <c r="J35" s="26"/>
      <c r="K35" s="162"/>
      <c r="L35" s="163"/>
      <c r="M35" s="24" t="s">
        <v>82</v>
      </c>
      <c r="N35" s="159"/>
      <c r="O35" s="160"/>
      <c r="P35" s="160"/>
      <c r="Q35" s="160"/>
      <c r="R35" s="160"/>
      <c r="S35" s="160"/>
      <c r="T35" s="160"/>
      <c r="U35" s="28" t="s">
        <v>22</v>
      </c>
      <c r="V35" s="26"/>
      <c r="W35" s="162"/>
      <c r="X35" s="163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>
      <c r="A36" s="24" t="s">
        <v>83</v>
      </c>
      <c r="B36" s="159"/>
      <c r="C36" s="160"/>
      <c r="D36" s="160"/>
      <c r="E36" s="160"/>
      <c r="F36" s="160"/>
      <c r="G36" s="160"/>
      <c r="H36" s="161"/>
      <c r="I36" s="28" t="s">
        <v>8</v>
      </c>
      <c r="J36" s="26"/>
      <c r="K36" s="162"/>
      <c r="L36" s="163"/>
      <c r="M36" s="24" t="s">
        <v>83</v>
      </c>
      <c r="N36" s="159"/>
      <c r="O36" s="160"/>
      <c r="P36" s="160"/>
      <c r="Q36" s="160"/>
      <c r="R36" s="160"/>
      <c r="S36" s="160"/>
      <c r="T36" s="160"/>
      <c r="U36" s="28" t="s">
        <v>22</v>
      </c>
      <c r="V36" s="26"/>
      <c r="W36" s="162"/>
      <c r="X36" s="163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>
      <c r="A37" s="24" t="s">
        <v>84</v>
      </c>
      <c r="B37" s="159"/>
      <c r="C37" s="160"/>
      <c r="D37" s="160"/>
      <c r="E37" s="160"/>
      <c r="F37" s="160"/>
      <c r="G37" s="160"/>
      <c r="H37" s="161"/>
      <c r="I37" s="28" t="s">
        <v>8</v>
      </c>
      <c r="J37" s="26"/>
      <c r="K37" s="162"/>
      <c r="L37" s="163"/>
      <c r="M37" s="24" t="s">
        <v>84</v>
      </c>
      <c r="N37" s="159"/>
      <c r="O37" s="160"/>
      <c r="P37" s="160"/>
      <c r="Q37" s="160"/>
      <c r="R37" s="160"/>
      <c r="S37" s="160"/>
      <c r="T37" s="160"/>
      <c r="U37" s="28" t="s">
        <v>22</v>
      </c>
      <c r="V37" s="26"/>
      <c r="W37" s="162"/>
      <c r="X37" s="163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>
      <c r="A38" s="24" t="s">
        <v>85</v>
      </c>
      <c r="B38" s="159"/>
      <c r="C38" s="160"/>
      <c r="D38" s="160"/>
      <c r="E38" s="160"/>
      <c r="F38" s="160"/>
      <c r="G38" s="160"/>
      <c r="H38" s="161"/>
      <c r="I38" s="28" t="s">
        <v>8</v>
      </c>
      <c r="J38" s="26"/>
      <c r="K38" s="162"/>
      <c r="L38" s="163"/>
      <c r="M38" s="24" t="s">
        <v>85</v>
      </c>
      <c r="N38" s="159"/>
      <c r="O38" s="160"/>
      <c r="P38" s="160"/>
      <c r="Q38" s="160"/>
      <c r="R38" s="160"/>
      <c r="S38" s="160"/>
      <c r="T38" s="160"/>
      <c r="U38" s="28" t="s">
        <v>22</v>
      </c>
      <c r="V38" s="26"/>
      <c r="W38" s="162"/>
      <c r="X38" s="163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>
      <c r="A39" s="24" t="s">
        <v>86</v>
      </c>
      <c r="B39" s="159"/>
      <c r="C39" s="160"/>
      <c r="D39" s="160"/>
      <c r="E39" s="160"/>
      <c r="F39" s="160"/>
      <c r="G39" s="160"/>
      <c r="H39" s="161"/>
      <c r="I39" s="28" t="s">
        <v>8</v>
      </c>
      <c r="J39" s="26"/>
      <c r="K39" s="162"/>
      <c r="L39" s="163"/>
      <c r="M39" s="24" t="s">
        <v>86</v>
      </c>
      <c r="N39" s="159"/>
      <c r="O39" s="160"/>
      <c r="P39" s="160"/>
      <c r="Q39" s="160"/>
      <c r="R39" s="160"/>
      <c r="S39" s="160"/>
      <c r="T39" s="160"/>
      <c r="U39" s="28" t="s">
        <v>22</v>
      </c>
      <c r="V39" s="26"/>
      <c r="W39" s="162"/>
      <c r="X39" s="163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>
      <c r="A40" s="24" t="s">
        <v>87</v>
      </c>
      <c r="B40" s="159"/>
      <c r="C40" s="160"/>
      <c r="D40" s="160"/>
      <c r="E40" s="160"/>
      <c r="F40" s="160"/>
      <c r="G40" s="160"/>
      <c r="H40" s="161"/>
      <c r="I40" s="28" t="s">
        <v>8</v>
      </c>
      <c r="J40" s="26"/>
      <c r="K40" s="162"/>
      <c r="L40" s="163"/>
      <c r="M40" s="24" t="s">
        <v>87</v>
      </c>
      <c r="N40" s="159"/>
      <c r="O40" s="160"/>
      <c r="P40" s="160"/>
      <c r="Q40" s="160"/>
      <c r="R40" s="160"/>
      <c r="S40" s="160"/>
      <c r="T40" s="160"/>
      <c r="U40" s="28" t="s">
        <v>22</v>
      </c>
      <c r="V40" s="26"/>
      <c r="W40" s="162"/>
      <c r="X40" s="163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>
      <c r="A41" s="24" t="s">
        <v>88</v>
      </c>
      <c r="B41" s="159"/>
      <c r="C41" s="160"/>
      <c r="D41" s="160"/>
      <c r="E41" s="160"/>
      <c r="F41" s="160"/>
      <c r="G41" s="160"/>
      <c r="H41" s="161"/>
      <c r="I41" s="28" t="s">
        <v>8</v>
      </c>
      <c r="J41" s="26"/>
      <c r="K41" s="162"/>
      <c r="L41" s="163"/>
      <c r="M41" s="24" t="s">
        <v>88</v>
      </c>
      <c r="N41" s="159"/>
      <c r="O41" s="160"/>
      <c r="P41" s="160"/>
      <c r="Q41" s="160"/>
      <c r="R41" s="160"/>
      <c r="S41" s="160"/>
      <c r="T41" s="160"/>
      <c r="U41" s="28" t="s">
        <v>22</v>
      </c>
      <c r="V41" s="26"/>
      <c r="W41" s="162"/>
      <c r="X41" s="163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>
      <c r="A42" s="24" t="s">
        <v>89</v>
      </c>
      <c r="B42" s="159"/>
      <c r="C42" s="160"/>
      <c r="D42" s="160"/>
      <c r="E42" s="160"/>
      <c r="F42" s="160"/>
      <c r="G42" s="160"/>
      <c r="H42" s="161"/>
      <c r="I42" s="28" t="s">
        <v>8</v>
      </c>
      <c r="J42" s="26"/>
      <c r="K42" s="162"/>
      <c r="L42" s="163"/>
      <c r="M42" s="24" t="s">
        <v>89</v>
      </c>
      <c r="N42" s="159"/>
      <c r="O42" s="160"/>
      <c r="P42" s="160"/>
      <c r="Q42" s="160"/>
      <c r="R42" s="160"/>
      <c r="S42" s="160"/>
      <c r="T42" s="160"/>
      <c r="U42" s="28" t="s">
        <v>22</v>
      </c>
      <c r="V42" s="26"/>
      <c r="W42" s="162"/>
      <c r="X42" s="163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Q4:AQ5"/>
    <mergeCell ref="AR4:AR5"/>
    <mergeCell ref="AL5:AL6"/>
    <mergeCell ref="AM5:AM6"/>
    <mergeCell ref="AS4:AS5"/>
    <mergeCell ref="AK5:AK6"/>
    <mergeCell ref="W29:X29"/>
    <mergeCell ref="W30:X30"/>
    <mergeCell ref="W31:X31"/>
    <mergeCell ref="N29:T29"/>
    <mergeCell ref="N30:T30"/>
    <mergeCell ref="N31:T31"/>
    <mergeCell ref="W27:X27"/>
    <mergeCell ref="N27:T27"/>
    <mergeCell ref="AH26:AI27"/>
    <mergeCell ref="K31:L31"/>
    <mergeCell ref="AQ1:AS1"/>
    <mergeCell ref="AJ26:AJ27"/>
    <mergeCell ref="W28:X28"/>
    <mergeCell ref="W23:X23"/>
    <mergeCell ref="W24:X24"/>
    <mergeCell ref="W25:X25"/>
    <mergeCell ref="W26:X26"/>
    <mergeCell ref="AK26:AL27"/>
    <mergeCell ref="B26:H26"/>
    <mergeCell ref="B27:H27"/>
    <mergeCell ref="B31:H31"/>
    <mergeCell ref="AM1:AO1"/>
    <mergeCell ref="K28:L28"/>
    <mergeCell ref="K23:L23"/>
    <mergeCell ref="K24:L24"/>
    <mergeCell ref="K25:L25"/>
    <mergeCell ref="K26:L26"/>
    <mergeCell ref="K27:L27"/>
    <mergeCell ref="B28:H28"/>
    <mergeCell ref="B29:H29"/>
    <mergeCell ref="B30:H30"/>
    <mergeCell ref="N28:T28"/>
    <mergeCell ref="K29:L29"/>
    <mergeCell ref="K30:L30"/>
    <mergeCell ref="AM26:AS27"/>
    <mergeCell ref="AA26:AG27"/>
    <mergeCell ref="AG23:AS23"/>
    <mergeCell ref="B23:H23"/>
    <mergeCell ref="N23:T23"/>
    <mergeCell ref="N24:T24"/>
    <mergeCell ref="N25:T25"/>
    <mergeCell ref="N26:T26"/>
    <mergeCell ref="B24:H24"/>
    <mergeCell ref="B25:H25"/>
    <mergeCell ref="B32:H32"/>
    <mergeCell ref="K32:L32"/>
    <mergeCell ref="N32:T32"/>
    <mergeCell ref="W32:X32"/>
    <mergeCell ref="B33:H33"/>
    <mergeCell ref="K33:L33"/>
    <mergeCell ref="N33:T33"/>
    <mergeCell ref="W33:X33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>
      <c r="C3" s="48" t="s">
        <v>37</v>
      </c>
      <c r="D3" s="67" t="str">
        <f>Súmula!AA26</f>
        <v>Maria Zelia</v>
      </c>
      <c r="E3" s="68"/>
      <c r="F3" s="68"/>
      <c r="G3" s="69">
        <f>Súmula!AH26</f>
        <v>32</v>
      </c>
      <c r="H3" s="66" t="s">
        <v>3</v>
      </c>
      <c r="I3" s="70">
        <f>Súmula!AK26</f>
        <v>18</v>
      </c>
      <c r="J3" s="71"/>
      <c r="K3" s="71"/>
      <c r="L3" s="72" t="str">
        <f>Súmula!AM26</f>
        <v>São Paulo</v>
      </c>
    </row>
    <row r="4" spans="1:14" ht="6" customHeight="1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>
      <c r="C5" s="48" t="s">
        <v>38</v>
      </c>
      <c r="D5" s="185">
        <f>Súmula!AG23</f>
        <v>44744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/>
    <row r="7" spans="1:14" ht="18" customHeight="1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>
      <c r="A8" s="52">
        <f>Súmula!A23</f>
        <v>1</v>
      </c>
      <c r="B8" s="64">
        <f>IF(C8="","",Súmula!K23)</f>
        <v>0</v>
      </c>
      <c r="C8" s="63" t="str">
        <f>IF(Súmula!B23="","",Súmula!B23)</f>
        <v>Erismar</v>
      </c>
      <c r="D8" s="52">
        <f>IF(C8="","",SUM(F8:H8))</f>
        <v>4</v>
      </c>
      <c r="E8" s="81">
        <f>IF(C8="","",(F8*2)+G8)</f>
        <v>6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2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2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0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18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14</v>
      </c>
      <c r="K8" s="52">
        <f>IF(C8="","",I8-J8)</f>
        <v>4</v>
      </c>
      <c r="L8" s="52"/>
      <c r="N8" s="52" t="str">
        <f>IF(N9="",IF(C8="","",PROPER(C8)&amp;" "&amp;E8&amp;"/"&amp;D8*2),IF(C8="","",PROPER(C8)&amp;" "&amp;E8&amp;"/"&amp;D8*2&amp;","))</f>
        <v>Erismar 6/8,</v>
      </c>
    </row>
    <row r="9" spans="1:14" ht="18.95" customHeight="1">
      <c r="A9" s="52">
        <f>Súmula!A24</f>
        <v>2</v>
      </c>
      <c r="B9" s="64">
        <f>IF(C9="","",Súmula!K24)</f>
        <v>0</v>
      </c>
      <c r="C9" s="63" t="str">
        <f>IF(Súmula!B24="","",Súmula!B24)</f>
        <v>Olimpio</v>
      </c>
      <c r="D9" s="52">
        <f t="shared" ref="D9:D16" si="0">IF(C9="","",SUM(F9:H9))</f>
        <v>4</v>
      </c>
      <c r="E9" s="81">
        <f t="shared" ref="E9:E27" si="1">IF(C9="","",(F9*2)+G9)</f>
        <v>5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2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1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19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15</v>
      </c>
      <c r="K9" s="52">
        <f t="shared" ref="K9:K16" si="2">IF(C9="","",I9-J9)</f>
        <v>4</v>
      </c>
      <c r="L9" s="52"/>
      <c r="N9" s="52" t="str">
        <f t="shared" ref="N9:N27" si="3">IF(N10="",IF(C9="","",PROPER(C9)&amp;" "&amp;E9&amp;"/"&amp;D9*2),IF(C9="","",PROPER(C9)&amp;" "&amp;E9&amp;"/"&amp;D9*2&amp;","))</f>
        <v>Olimpio 5/8,</v>
      </c>
    </row>
    <row r="10" spans="1:14" ht="18.95" customHeight="1">
      <c r="A10" s="52">
        <f>Súmula!A25</f>
        <v>3</v>
      </c>
      <c r="B10" s="64">
        <f>IF(C10="","",Súmula!K25)</f>
        <v>0</v>
      </c>
      <c r="C10" s="63" t="str">
        <f>IF(Súmula!B25="","",Súmula!B25)</f>
        <v>Mura</v>
      </c>
      <c r="D10" s="52">
        <f t="shared" si="0"/>
        <v>2</v>
      </c>
      <c r="E10" s="81">
        <f t="shared" si="1"/>
        <v>2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1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1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7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4</v>
      </c>
      <c r="K10" s="52">
        <f t="shared" si="2"/>
        <v>3</v>
      </c>
      <c r="L10" s="52"/>
      <c r="N10" s="52" t="str">
        <f t="shared" si="3"/>
        <v>Mura 2/4,</v>
      </c>
    </row>
    <row r="11" spans="1:14" ht="18.95" customHeight="1">
      <c r="A11" s="52">
        <f>Súmula!A26</f>
        <v>4</v>
      </c>
      <c r="B11" s="64">
        <f>IF(C11="","",Súmula!K26)</f>
        <v>0</v>
      </c>
      <c r="C11" s="63" t="str">
        <f>IF(Súmula!B26="","",Súmula!B26)</f>
        <v>Bryant</v>
      </c>
      <c r="D11" s="52">
        <f t="shared" si="0"/>
        <v>4</v>
      </c>
      <c r="E11" s="81">
        <f t="shared" si="1"/>
        <v>7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3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0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22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12</v>
      </c>
      <c r="K11" s="52">
        <f t="shared" si="2"/>
        <v>10</v>
      </c>
      <c r="L11" s="52"/>
      <c r="N11" s="52" t="str">
        <f t="shared" si="3"/>
        <v>Bryant 7/8,</v>
      </c>
    </row>
    <row r="12" spans="1:14" ht="18.95" customHeight="1">
      <c r="A12" s="52">
        <f>Súmula!A27</f>
        <v>5</v>
      </c>
      <c r="B12" s="64">
        <f>IF(C12="","",Súmula!K27)</f>
        <v>0</v>
      </c>
      <c r="C12" s="63" t="str">
        <f>IF(Súmula!B27="","",Súmula!B27)</f>
        <v>Sammartino</v>
      </c>
      <c r="D12" s="52">
        <f t="shared" si="0"/>
        <v>4</v>
      </c>
      <c r="E12" s="81">
        <f t="shared" si="1"/>
        <v>8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4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0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22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14</v>
      </c>
      <c r="K12" s="52">
        <f t="shared" si="2"/>
        <v>8</v>
      </c>
      <c r="L12" s="52"/>
      <c r="N12" s="52" t="str">
        <f t="shared" si="3"/>
        <v>Sammartino 8/8,</v>
      </c>
    </row>
    <row r="13" spans="1:14" ht="18.95" customHeight="1">
      <c r="A13" s="52" t="str">
        <f>Súmula!A28</f>
        <v>R1</v>
      </c>
      <c r="B13" s="64">
        <f>IF(C13="","",Súmula!K28)</f>
        <v>0</v>
      </c>
      <c r="C13" s="63" t="str">
        <f>IF(Súmula!B28="","",Súmula!B28)</f>
        <v>Barba</v>
      </c>
      <c r="D13" s="52">
        <f t="shared" si="0"/>
        <v>1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1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4</v>
      </c>
      <c r="K13" s="52">
        <f t="shared" si="2"/>
        <v>-3</v>
      </c>
      <c r="L13" s="52"/>
      <c r="N13" s="52" t="str">
        <f t="shared" si="3"/>
        <v>Barba 0/2,</v>
      </c>
    </row>
    <row r="14" spans="1:14" ht="18.95" customHeight="1">
      <c r="A14" s="52" t="str">
        <f>Súmula!A29</f>
        <v>R2</v>
      </c>
      <c r="B14" s="64">
        <f>IF(C14="","",Súmula!K29)</f>
        <v>0</v>
      </c>
      <c r="C14" s="63" t="str">
        <f>IF(Súmula!B29="","",Súmula!B29)</f>
        <v>Paulinho Meira</v>
      </c>
      <c r="D14" s="52">
        <f t="shared" si="0"/>
        <v>1</v>
      </c>
      <c r="E14" s="81">
        <f t="shared" si="1"/>
        <v>2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1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4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3</v>
      </c>
      <c r="K14" s="52">
        <f t="shared" si="2"/>
        <v>1</v>
      </c>
      <c r="L14" s="52"/>
      <c r="N14" s="52" t="str">
        <f t="shared" si="3"/>
        <v>Paulinho Meira 2/2,</v>
      </c>
    </row>
    <row r="15" spans="1:14" ht="18.95" customHeight="1">
      <c r="A15" s="52" t="str">
        <f>Súmula!A30</f>
        <v>R3</v>
      </c>
      <c r="B15" s="64">
        <f>IF(C15="","",Súmula!K30)</f>
        <v>1026</v>
      </c>
      <c r="C15" s="63" t="str">
        <f>IF(Súmula!B30="","",Súmula!B30)</f>
        <v>Marcelo Leite</v>
      </c>
      <c r="D15" s="52">
        <f t="shared" si="0"/>
        <v>1</v>
      </c>
      <c r="E15" s="81">
        <f t="shared" si="1"/>
        <v>1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1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2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2</v>
      </c>
      <c r="K15" s="52">
        <f t="shared" si="2"/>
        <v>0</v>
      </c>
      <c r="L15" s="52"/>
      <c r="N15" s="52" t="str">
        <f t="shared" si="3"/>
        <v>Marcelo Leite 1/2,</v>
      </c>
    </row>
    <row r="16" spans="1:14" ht="18.95" customHeight="1">
      <c r="A16" s="52" t="str">
        <f>Súmula!A31</f>
        <v>R4</v>
      </c>
      <c r="B16" s="64">
        <f>IF(C16="","",Súmula!K31)</f>
        <v>2383</v>
      </c>
      <c r="C16" s="63" t="str">
        <f>IF(Súmula!B31="","",Súmula!B31)</f>
        <v>Marco Bianchi</v>
      </c>
      <c r="D16" s="52">
        <f t="shared" si="0"/>
        <v>2</v>
      </c>
      <c r="E16" s="81">
        <f t="shared" si="1"/>
        <v>0</v>
      </c>
      <c r="F16" s="52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0</v>
      </c>
      <c r="G16" s="52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52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2</v>
      </c>
      <c r="I16" s="52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4</v>
      </c>
      <c r="J16" s="52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9</v>
      </c>
      <c r="K16" s="52">
        <f t="shared" si="2"/>
        <v>-5</v>
      </c>
      <c r="L16" s="52"/>
      <c r="N16" s="52" t="str">
        <f t="shared" si="3"/>
        <v>Marco Bianchi 0/4,</v>
      </c>
    </row>
    <row r="17" spans="1:14" ht="18.95" customHeight="1">
      <c r="A17" s="52" t="str">
        <f>Súmula!A32</f>
        <v>R5</v>
      </c>
      <c r="B17" s="64">
        <f>IF(C17="","",Súmula!K32)</f>
        <v>0</v>
      </c>
      <c r="C17" s="63" t="str">
        <f>IF(Súmula!B32="","",Súmula!B32)</f>
        <v>Dangelo</v>
      </c>
      <c r="D17" s="52">
        <f t="shared" ref="D17:D25" si="4">IF(C17="","",SUM(F17:H17))</f>
        <v>1</v>
      </c>
      <c r="E17" s="81">
        <f t="shared" si="1"/>
        <v>1</v>
      </c>
      <c r="F17" s="52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>0</v>
      </c>
      <c r="G17" s="52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>1</v>
      </c>
      <c r="H17" s="52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>0</v>
      </c>
      <c r="I17" s="52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>4</v>
      </c>
      <c r="J17" s="52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>4</v>
      </c>
      <c r="K17" s="52">
        <f t="shared" ref="K17:K25" si="5">IF(C17="","",I17-J17)</f>
        <v>0</v>
      </c>
      <c r="L17" s="52"/>
      <c r="N17" s="52" t="str">
        <f t="shared" si="3"/>
        <v>Dangelo 1/2,</v>
      </c>
    </row>
    <row r="18" spans="1:14" ht="18.95" customHeight="1" outlineLevel="1">
      <c r="A18" s="52" t="str">
        <f>Súmula!A33</f>
        <v>R6</v>
      </c>
      <c r="B18" s="64">
        <f>IF(C18="","",Súmula!K33)</f>
        <v>0</v>
      </c>
      <c r="C18" s="63" t="str">
        <f>IF(Súmula!B33="","",Súmula!B33)</f>
        <v>Virgilio</v>
      </c>
      <c r="D18" s="52">
        <f t="shared" si="4"/>
        <v>1</v>
      </c>
      <c r="E18" s="81">
        <f t="shared" si="1"/>
        <v>0</v>
      </c>
      <c r="F18" s="52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>0</v>
      </c>
      <c r="G18" s="52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>0</v>
      </c>
      <c r="H18" s="52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>1</v>
      </c>
      <c r="I18" s="52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>2</v>
      </c>
      <c r="J18" s="52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>5</v>
      </c>
      <c r="K18" s="52">
        <f t="shared" si="5"/>
        <v>-3</v>
      </c>
      <c r="L18" s="52"/>
      <c r="N18" s="52" t="str">
        <f t="shared" si="3"/>
        <v>Virgilio 0/2</v>
      </c>
    </row>
    <row r="19" spans="1:14" ht="18.95" customHeight="1" outlineLevel="1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32</v>
      </c>
      <c r="F28" s="80">
        <f t="shared" si="6"/>
        <v>13</v>
      </c>
      <c r="G28" s="80">
        <f t="shared" si="6"/>
        <v>6</v>
      </c>
      <c r="H28" s="80">
        <f t="shared" si="6"/>
        <v>6</v>
      </c>
      <c r="I28" s="80">
        <f t="shared" si="6"/>
        <v>105</v>
      </c>
      <c r="J28" s="80">
        <f t="shared" si="6"/>
        <v>86</v>
      </c>
      <c r="K28" s="80">
        <f t="shared" si="6"/>
        <v>19</v>
      </c>
      <c r="L28" s="80"/>
    </row>
    <row r="29" spans="1:14" ht="19.5" customHeight="1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>
      <c r="A31" s="52">
        <f>Súmula!M23</f>
        <v>1</v>
      </c>
      <c r="B31" s="64">
        <f>IF(C31="","",Súmula!W23)</f>
        <v>0</v>
      </c>
      <c r="C31" s="63" t="str">
        <f>IF(Súmula!N23="","",Súmula!N23)</f>
        <v>Dema</v>
      </c>
      <c r="D31" s="52">
        <f>IF(C31="","",SUM(F31:H31))</f>
        <v>5</v>
      </c>
      <c r="E31" s="81">
        <f t="shared" ref="E31:E50" si="7">IF(C31="","",(F31*2)+G31)</f>
        <v>6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2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2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1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25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20</v>
      </c>
      <c r="K31" s="52">
        <f>IF(C31="","",I31-J31)</f>
        <v>5</v>
      </c>
      <c r="L31" s="52"/>
      <c r="N31" s="52" t="str">
        <f t="shared" ref="N31:N50" si="8">IF(N32="",IF(C31="","",PROPER(C31)&amp;" "&amp;E31&amp;"/"&amp;D31*2),IF(C31="","",PROPER(C31)&amp;" "&amp;E31&amp;"/"&amp;D31*2&amp;","))</f>
        <v>Dema 6/10,</v>
      </c>
    </row>
    <row r="32" spans="1:14" ht="18.95" customHeight="1">
      <c r="A32" s="52">
        <f>Súmula!M24</f>
        <v>2</v>
      </c>
      <c r="B32" s="64">
        <f>IF(C32="","",Súmula!W24)</f>
        <v>0</v>
      </c>
      <c r="C32" s="63" t="str">
        <f>IF(Súmula!N24="","",Súmula!N24)</f>
        <v>Celinho</v>
      </c>
      <c r="D32" s="52">
        <f t="shared" ref="D32:D38" si="9">IF(C32="","",SUM(F32:H32))</f>
        <v>5</v>
      </c>
      <c r="E32" s="81">
        <f t="shared" si="7"/>
        <v>5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2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1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2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18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17</v>
      </c>
      <c r="K32" s="52">
        <f t="shared" ref="K32:K38" si="10">IF(C32="","",I32-J32)</f>
        <v>1</v>
      </c>
      <c r="L32" s="52"/>
      <c r="N32" s="52" t="str">
        <f t="shared" si="8"/>
        <v>Celinho 5/10,</v>
      </c>
    </row>
    <row r="33" spans="1:14" ht="18.95" customHeight="1">
      <c r="A33" s="52">
        <f>Súmula!M25</f>
        <v>3</v>
      </c>
      <c r="B33" s="64">
        <f>IF(C33="","",Súmula!W25)</f>
        <v>0</v>
      </c>
      <c r="C33" s="63" t="str">
        <f>IF(Súmula!N25="","",Súmula!N25)</f>
        <v>Pinna</v>
      </c>
      <c r="D33" s="52">
        <f t="shared" si="9"/>
        <v>4</v>
      </c>
      <c r="E33" s="81">
        <f t="shared" si="7"/>
        <v>2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1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3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10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19</v>
      </c>
      <c r="K33" s="52">
        <f t="shared" si="10"/>
        <v>-9</v>
      </c>
      <c r="L33" s="52"/>
      <c r="N33" s="52" t="str">
        <f t="shared" si="8"/>
        <v>Pinna 2/8,</v>
      </c>
    </row>
    <row r="34" spans="1:14" ht="18.95" customHeight="1">
      <c r="A34" s="52">
        <f>Súmula!M26</f>
        <v>4</v>
      </c>
      <c r="B34" s="64">
        <f>IF(C34="","",Súmula!W26)</f>
        <v>0</v>
      </c>
      <c r="C34" s="63" t="str">
        <f>IF(Súmula!N26="","",Súmula!N26)</f>
        <v>Nilo</v>
      </c>
      <c r="D34" s="52">
        <f t="shared" si="9"/>
        <v>5</v>
      </c>
      <c r="E34" s="81">
        <f t="shared" si="7"/>
        <v>2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0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2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3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8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20</v>
      </c>
      <c r="K34" s="52">
        <f t="shared" si="10"/>
        <v>-12</v>
      </c>
      <c r="L34" s="52"/>
      <c r="N34" s="52" t="str">
        <f t="shared" si="8"/>
        <v>Nilo 2/10,</v>
      </c>
    </row>
    <row r="35" spans="1:14" ht="18.95" customHeight="1">
      <c r="A35" s="52">
        <f>Súmula!M27</f>
        <v>5</v>
      </c>
      <c r="B35" s="64">
        <f>IF(C35="","",Súmula!W27)</f>
        <v>0</v>
      </c>
      <c r="C35" s="63" t="str">
        <f>IF(Súmula!N27="","",Súmula!N27)</f>
        <v>Tele</v>
      </c>
      <c r="D35" s="52">
        <f t="shared" si="9"/>
        <v>5</v>
      </c>
      <c r="E35" s="81">
        <f t="shared" si="7"/>
        <v>3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1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1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3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22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25</v>
      </c>
      <c r="K35" s="52">
        <f t="shared" si="10"/>
        <v>-3</v>
      </c>
      <c r="L35" s="52"/>
      <c r="N35" s="52" t="str">
        <f t="shared" si="8"/>
        <v>Tele 3/10,</v>
      </c>
    </row>
    <row r="36" spans="1:14" ht="18.95" customHeight="1">
      <c r="A36" s="52" t="str">
        <f>Súmula!M28</f>
        <v>R1</v>
      </c>
      <c r="B36" s="64">
        <f>IF(C36="","",Súmula!W28)</f>
        <v>0</v>
      </c>
      <c r="C36" s="63" t="str">
        <f>IF(Súmula!N28="","",Súmula!N28)</f>
        <v>Zetti</v>
      </c>
      <c r="D36" s="52">
        <f t="shared" si="9"/>
        <v>1</v>
      </c>
      <c r="E36" s="81">
        <f t="shared" si="7"/>
        <v>0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3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4</v>
      </c>
      <c r="K36" s="52">
        <f t="shared" si="10"/>
        <v>-1</v>
      </c>
      <c r="L36" s="52"/>
      <c r="N36" s="52" t="str">
        <f t="shared" si="8"/>
        <v>Zetti 0/2</v>
      </c>
    </row>
    <row r="37" spans="1:14" ht="18.95" customHeight="1">
      <c r="A37" s="52" t="str">
        <f>Súmula!M29</f>
        <v>R2</v>
      </c>
      <c r="B37" s="64" t="str">
        <f>IF(C37="","",Súmula!W29)</f>
        <v/>
      </c>
      <c r="C37" s="63" t="str">
        <f>IF(Súmula!N29="","",Súmula!N29)</f>
        <v/>
      </c>
      <c r="D37" s="52" t="str">
        <f t="shared" si="9"/>
        <v/>
      </c>
      <c r="E37" s="81" t="str">
        <f t="shared" si="7"/>
        <v/>
      </c>
      <c r="F37" s="52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52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52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52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52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52" t="str">
        <f t="shared" si="10"/>
        <v/>
      </c>
      <c r="L37" s="52"/>
      <c r="N37" s="52" t="str">
        <f t="shared" si="8"/>
        <v/>
      </c>
    </row>
    <row r="38" spans="1:14" ht="18.95" customHeight="1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18</v>
      </c>
      <c r="F51" s="80">
        <f t="shared" si="13"/>
        <v>6</v>
      </c>
      <c r="G51" s="80">
        <f t="shared" si="13"/>
        <v>6</v>
      </c>
      <c r="H51" s="80">
        <f t="shared" si="13"/>
        <v>13</v>
      </c>
      <c r="I51" s="80">
        <f t="shared" si="13"/>
        <v>86</v>
      </c>
      <c r="J51" s="80">
        <f t="shared" si="13"/>
        <v>105</v>
      </c>
      <c r="K51" s="80">
        <f t="shared" si="13"/>
        <v>-19</v>
      </c>
      <c r="L51" s="80"/>
    </row>
    <row r="52" spans="1:14" ht="6" customHeight="1"/>
    <row r="53" spans="1:14" ht="18" customHeight="1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MARIA ZELIA:32 - Erismar 6/8,  Olimpio 5/8,  Mura 2/4,  Bryant 7/8,  Sammartino 8/8,  Barba 0/2,  Paulinho Meira 2/2,  Marcelo Leite 1/2,  Marco Bianchi 0/4,  Dangelo 1/2,  Virgilio 0/2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SÃO PAULO:18 - Dema 6/10,  Celinho 5/10,  Pinna 2/8,  Nilo 2/10,  Tele 3/10,  Zetti 0/2    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>
      <c r="B71" s="46"/>
    </row>
    <row r="72" spans="1:12" ht="15" customHeight="1">
      <c r="B72" s="46"/>
    </row>
    <row r="73" spans="1:12" ht="15" customHeight="1">
      <c r="B73" s="46"/>
    </row>
    <row r="74" spans="1:12" ht="15" customHeight="1">
      <c r="B74" s="46"/>
    </row>
    <row r="75" spans="1:12" ht="15" customHeight="1">
      <c r="B75" s="46"/>
    </row>
    <row r="76" spans="1:12" ht="15" customHeight="1">
      <c r="B76" s="46"/>
    </row>
    <row r="77" spans="1:12" ht="15" customHeight="1">
      <c r="B77" s="46"/>
    </row>
    <row r="78" spans="1:12" ht="15" customHeight="1">
      <c r="B78" s="46"/>
    </row>
    <row r="79" spans="1:12" ht="15" customHeight="1">
      <c r="B79" s="46"/>
    </row>
    <row r="80" spans="1:12" ht="15" customHeight="1">
      <c r="B80" s="46"/>
    </row>
    <row r="81" spans="2:2" ht="15" customHeight="1">
      <c r="B81" s="46"/>
    </row>
    <row r="82" spans="2:2" ht="15" customHeight="1">
      <c r="B82" s="46"/>
    </row>
    <row r="83" spans="2:2" ht="15" customHeight="1">
      <c r="B83" s="46"/>
    </row>
    <row r="84" spans="2:2" ht="15" customHeight="1">
      <c r="B84" s="46"/>
    </row>
    <row r="85" spans="2:2" ht="15" customHeight="1">
      <c r="B85" s="46"/>
    </row>
    <row r="86" spans="2:2" ht="15" customHeight="1">
      <c r="B86" s="46"/>
    </row>
    <row r="87" spans="2:2" ht="15" customHeight="1">
      <c r="B87" s="46"/>
    </row>
    <row r="88" spans="2:2" ht="15" customHeight="1">
      <c r="B88" s="46"/>
    </row>
    <row r="89" spans="2:2" ht="15" customHeight="1">
      <c r="B89" s="46"/>
    </row>
    <row r="90" spans="2:2" ht="15" customHeight="1">
      <c r="B90" s="46"/>
    </row>
    <row r="91" spans="2:2" ht="15" customHeight="1">
      <c r="B91" s="46"/>
    </row>
    <row r="92" spans="2:2" ht="15" customHeight="1">
      <c r="B92" s="46"/>
    </row>
    <row r="93" spans="2:2" ht="15" customHeight="1">
      <c r="B93" s="46"/>
    </row>
    <row r="94" spans="2:2" ht="15" customHeight="1">
      <c r="B94" s="46"/>
    </row>
    <row r="95" spans="2:2" ht="15" customHeight="1">
      <c r="B95" s="46"/>
    </row>
    <row r="96" spans="2:2" ht="15" customHeight="1">
      <c r="B96" s="46"/>
    </row>
    <row r="97" spans="2:2" ht="15" customHeight="1">
      <c r="B97" s="46"/>
    </row>
    <row r="98" spans="2:2" ht="15" customHeight="1">
      <c r="B98" s="46"/>
    </row>
    <row r="99" spans="2:2" ht="15" customHeight="1">
      <c r="B99" s="46"/>
    </row>
    <row r="100" spans="2:2" ht="15" customHeight="1">
      <c r="B100" s="46"/>
    </row>
    <row r="101" spans="2:2" ht="15" customHeight="1">
      <c r="B101" s="46"/>
    </row>
    <row r="102" spans="2:2" ht="15" customHeight="1">
      <c r="B102" s="46"/>
    </row>
    <row r="103" spans="2:2" ht="15" customHeight="1">
      <c r="B103" s="46"/>
    </row>
    <row r="104" spans="2:2" ht="15" customHeight="1">
      <c r="B104" s="46"/>
    </row>
    <row r="105" spans="2:2" ht="15" customHeight="1">
      <c r="B105" s="46"/>
    </row>
    <row r="106" spans="2:2" ht="15" customHeight="1">
      <c r="B106" s="46"/>
    </row>
    <row r="107" spans="2:2" ht="15" customHeight="1">
      <c r="B107" s="46"/>
    </row>
    <row r="108" spans="2:2" ht="15" customHeight="1">
      <c r="B108" s="46"/>
    </row>
    <row r="109" spans="2:2" ht="15" customHeight="1">
      <c r="B109" s="46"/>
    </row>
    <row r="110" spans="2:2" ht="15" customHeight="1">
      <c r="B110" s="46"/>
    </row>
    <row r="111" spans="2:2" ht="15" customHeight="1">
      <c r="B111" s="46"/>
    </row>
    <row r="112" spans="2:2" ht="15" customHeight="1">
      <c r="B112" s="46"/>
    </row>
    <row r="113" spans="2:2" ht="15" customHeight="1">
      <c r="B113" s="46"/>
    </row>
    <row r="114" spans="2:2" ht="15" customHeight="1">
      <c r="B114" s="46"/>
    </row>
    <row r="115" spans="2:2" ht="15" customHeight="1">
      <c r="B115" s="46"/>
    </row>
    <row r="116" spans="2:2" ht="15" customHeight="1">
      <c r="B116" s="46"/>
    </row>
    <row r="117" spans="2:2" ht="15" customHeight="1">
      <c r="B117" s="46"/>
    </row>
    <row r="118" spans="2:2" ht="15" customHeight="1">
      <c r="B118" s="46"/>
    </row>
    <row r="119" spans="2:2" ht="15" customHeight="1">
      <c r="B119" s="46"/>
    </row>
    <row r="120" spans="2:2" ht="15" customHeight="1">
      <c r="B120" s="46"/>
    </row>
    <row r="121" spans="2:2" ht="15" customHeight="1">
      <c r="B121" s="46"/>
    </row>
    <row r="122" spans="2:2" ht="15" customHeight="1">
      <c r="B122" s="46"/>
    </row>
    <row r="123" spans="2:2" ht="15" customHeight="1">
      <c r="B123" s="46"/>
    </row>
    <row r="124" spans="2:2" ht="15" customHeight="1">
      <c r="B124" s="46"/>
    </row>
    <row r="125" spans="2:2" ht="15" customHeight="1">
      <c r="B125" s="46"/>
    </row>
    <row r="126" spans="2:2" ht="15" customHeight="1">
      <c r="B126" s="46"/>
    </row>
    <row r="127" spans="2:2" ht="15" customHeight="1">
      <c r="B127" s="46"/>
    </row>
    <row r="128" spans="2:2" ht="15" customHeight="1">
      <c r="B128" s="46"/>
    </row>
    <row r="129" spans="2:2" ht="15" customHeight="1">
      <c r="B129" s="46"/>
    </row>
    <row r="130" spans="2:2" ht="15" customHeight="1">
      <c r="B130" s="46"/>
    </row>
    <row r="131" spans="2:2" ht="15" customHeight="1">
      <c r="B131" s="46"/>
    </row>
    <row r="132" spans="2:2" ht="15" customHeight="1">
      <c r="B132" s="46"/>
    </row>
    <row r="133" spans="2:2" ht="15" customHeight="1">
      <c r="B133" s="46"/>
    </row>
    <row r="134" spans="2:2" ht="15" customHeight="1">
      <c r="B134" s="46"/>
    </row>
    <row r="135" spans="2:2" ht="15" customHeight="1">
      <c r="B135" s="46"/>
    </row>
    <row r="136" spans="2:2" ht="15" customHeight="1">
      <c r="B136" s="46"/>
    </row>
    <row r="137" spans="2:2" ht="15" customHeight="1">
      <c r="B137" s="46"/>
    </row>
    <row r="138" spans="2:2" ht="15" customHeight="1">
      <c r="B138" s="46"/>
    </row>
    <row r="139" spans="2:2" ht="15" customHeight="1">
      <c r="B139" s="46"/>
    </row>
    <row r="140" spans="2:2" ht="15" customHeight="1">
      <c r="B140" s="46"/>
    </row>
    <row r="141" spans="2:2" ht="15" customHeight="1">
      <c r="B141" s="46"/>
    </row>
    <row r="142" spans="2:2" ht="15" customHeight="1">
      <c r="B142" s="46"/>
    </row>
    <row r="143" spans="2:2" ht="15" customHeight="1">
      <c r="B143" s="46"/>
    </row>
    <row r="144" spans="2:2" ht="15" customHeight="1">
      <c r="B144" s="46"/>
    </row>
    <row r="145" spans="2:2" ht="15" customHeight="1">
      <c r="B145" s="46"/>
    </row>
    <row r="146" spans="2:2" ht="15" customHeight="1">
      <c r="B146" s="46"/>
    </row>
    <row r="147" spans="2:2" ht="15" customHeight="1">
      <c r="B147" s="46"/>
    </row>
    <row r="148" spans="2:2" ht="15" customHeight="1">
      <c r="B148" s="46"/>
    </row>
    <row r="149" spans="2:2" ht="15" customHeight="1">
      <c r="B149" s="46"/>
    </row>
    <row r="150" spans="2:2" ht="15" customHeight="1">
      <c r="B150" s="46"/>
    </row>
  </sheetData>
  <sheetCalcPr fullCalcOnLoad="1"/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89"/>
      <c r="AN1" s="189"/>
      <c r="AO1" s="189"/>
      <c r="AP1" s="119"/>
      <c r="AQ1" s="189"/>
      <c r="AR1" s="189"/>
      <c r="AS1" s="189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>
      <c r="A4" s="129"/>
      <c r="B4" s="130"/>
      <c r="C4" s="130"/>
      <c r="D4" s="130"/>
      <c r="E4" s="130"/>
      <c r="F4" s="130"/>
      <c r="G4" s="190"/>
      <c r="H4" s="192" t="s">
        <v>0</v>
      </c>
      <c r="I4" s="194"/>
      <c r="J4" s="129"/>
      <c r="K4" s="130"/>
      <c r="L4" s="130"/>
      <c r="M4" s="130"/>
      <c r="N4" s="130"/>
      <c r="O4" s="130"/>
      <c r="P4" s="190"/>
      <c r="Q4" s="192" t="s">
        <v>0</v>
      </c>
      <c r="R4" s="194"/>
      <c r="S4" s="129"/>
      <c r="T4" s="130"/>
      <c r="U4" s="130"/>
      <c r="V4" s="130"/>
      <c r="W4" s="130"/>
      <c r="X4" s="130"/>
      <c r="Y4" s="190"/>
      <c r="Z4" s="192" t="s">
        <v>0</v>
      </c>
      <c r="AA4" s="194"/>
      <c r="AB4" s="129"/>
      <c r="AC4" s="130"/>
      <c r="AD4" s="130"/>
      <c r="AE4" s="130"/>
      <c r="AF4" s="130"/>
      <c r="AG4" s="130"/>
      <c r="AH4" s="190"/>
      <c r="AI4" s="192" t="s">
        <v>0</v>
      </c>
      <c r="AJ4" s="194"/>
      <c r="AK4" s="129"/>
      <c r="AL4" s="130"/>
      <c r="AM4" s="130"/>
      <c r="AN4" s="130"/>
      <c r="AO4" s="130"/>
      <c r="AP4" s="130"/>
      <c r="AQ4" s="190"/>
      <c r="AR4" s="192" t="s">
        <v>0</v>
      </c>
      <c r="AS4" s="19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>
      <c r="A5" s="190"/>
      <c r="B5" s="192" t="s">
        <v>0</v>
      </c>
      <c r="C5" s="194"/>
      <c r="D5" s="131"/>
      <c r="E5" s="132" t="s">
        <v>2</v>
      </c>
      <c r="F5" s="131"/>
      <c r="G5" s="191"/>
      <c r="H5" s="193"/>
      <c r="I5" s="195"/>
      <c r="J5" s="190"/>
      <c r="K5" s="192" t="s">
        <v>0</v>
      </c>
      <c r="L5" s="194"/>
      <c r="M5" s="131"/>
      <c r="N5" s="132" t="s">
        <v>23</v>
      </c>
      <c r="O5" s="131"/>
      <c r="P5" s="191"/>
      <c r="Q5" s="193"/>
      <c r="R5" s="195"/>
      <c r="S5" s="190"/>
      <c r="T5" s="192" t="s">
        <v>0</v>
      </c>
      <c r="U5" s="194"/>
      <c r="V5" s="131"/>
      <c r="W5" s="132" t="s">
        <v>24</v>
      </c>
      <c r="X5" s="131"/>
      <c r="Y5" s="191"/>
      <c r="Z5" s="193"/>
      <c r="AA5" s="195"/>
      <c r="AB5" s="190"/>
      <c r="AC5" s="192" t="s">
        <v>0</v>
      </c>
      <c r="AD5" s="194"/>
      <c r="AE5" s="131"/>
      <c r="AF5" s="132" t="s">
        <v>25</v>
      </c>
      <c r="AG5" s="131"/>
      <c r="AH5" s="191"/>
      <c r="AI5" s="193"/>
      <c r="AJ5" s="195"/>
      <c r="AK5" s="190"/>
      <c r="AL5" s="192" t="s">
        <v>0</v>
      </c>
      <c r="AM5" s="194"/>
      <c r="AN5" s="131"/>
      <c r="AO5" s="132" t="s">
        <v>26</v>
      </c>
      <c r="AP5" s="131"/>
      <c r="AQ5" s="191"/>
      <c r="AR5" s="193"/>
      <c r="AS5" s="19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>
      <c r="A6" s="191"/>
      <c r="B6" s="193"/>
      <c r="C6" s="195"/>
      <c r="D6" s="133"/>
      <c r="E6" s="133"/>
      <c r="F6" s="133"/>
      <c r="G6" s="133"/>
      <c r="H6" s="133"/>
      <c r="I6" s="134"/>
      <c r="J6" s="191"/>
      <c r="K6" s="193"/>
      <c r="L6" s="195"/>
      <c r="M6" s="133"/>
      <c r="N6" s="133"/>
      <c r="O6" s="133"/>
      <c r="P6" s="133"/>
      <c r="Q6" s="133"/>
      <c r="R6" s="134"/>
      <c r="S6" s="191"/>
      <c r="T6" s="193"/>
      <c r="U6" s="195"/>
      <c r="V6" s="133"/>
      <c r="W6" s="133"/>
      <c r="X6" s="133"/>
      <c r="Y6" s="133"/>
      <c r="Z6" s="133"/>
      <c r="AA6" s="134"/>
      <c r="AB6" s="191"/>
      <c r="AC6" s="193"/>
      <c r="AD6" s="195"/>
      <c r="AE6" s="133"/>
      <c r="AF6" s="133"/>
      <c r="AG6" s="133"/>
      <c r="AH6" s="133"/>
      <c r="AI6" s="133"/>
      <c r="AJ6" s="134"/>
      <c r="AK6" s="191"/>
      <c r="AL6" s="193"/>
      <c r="AM6" s="19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>
      <c r="A23" s="150">
        <v>1</v>
      </c>
      <c r="B23" s="196"/>
      <c r="C23" s="196"/>
      <c r="D23" s="196"/>
      <c r="E23" s="196"/>
      <c r="F23" s="196"/>
      <c r="G23" s="196"/>
      <c r="H23" s="196"/>
      <c r="I23" s="151" t="s">
        <v>8</v>
      </c>
      <c r="J23" s="152"/>
      <c r="K23" s="197"/>
      <c r="L23" s="198"/>
      <c r="M23" s="150">
        <v>1</v>
      </c>
      <c r="N23" s="196"/>
      <c r="O23" s="196"/>
      <c r="P23" s="196"/>
      <c r="Q23" s="196"/>
      <c r="R23" s="196"/>
      <c r="S23" s="196"/>
      <c r="T23" s="196"/>
      <c r="U23" s="151" t="s">
        <v>22</v>
      </c>
      <c r="V23" s="152"/>
      <c r="W23" s="197"/>
      <c r="X23" s="198"/>
      <c r="AE23" s="210" t="s">
        <v>76</v>
      </c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</row>
    <row r="24" spans="1:55" s="121" customFormat="1" ht="21" customHeight="1">
      <c r="A24" s="150">
        <v>2</v>
      </c>
      <c r="B24" s="196"/>
      <c r="C24" s="196"/>
      <c r="D24" s="196"/>
      <c r="E24" s="196"/>
      <c r="F24" s="196"/>
      <c r="G24" s="196"/>
      <c r="H24" s="196"/>
      <c r="I24" s="151" t="s">
        <v>8</v>
      </c>
      <c r="J24" s="152"/>
      <c r="K24" s="197"/>
      <c r="L24" s="198"/>
      <c r="M24" s="150">
        <v>2</v>
      </c>
      <c r="N24" s="196"/>
      <c r="O24" s="196"/>
      <c r="P24" s="196"/>
      <c r="Q24" s="196"/>
      <c r="R24" s="196"/>
      <c r="S24" s="196"/>
      <c r="T24" s="196"/>
      <c r="U24" s="151" t="s">
        <v>22</v>
      </c>
      <c r="V24" s="152"/>
      <c r="W24" s="197"/>
      <c r="X24" s="198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</row>
    <row r="25" spans="1:55" s="121" customFormat="1" ht="21" customHeight="1">
      <c r="A25" s="150">
        <v>3</v>
      </c>
      <c r="B25" s="196"/>
      <c r="C25" s="196"/>
      <c r="D25" s="196"/>
      <c r="E25" s="196"/>
      <c r="F25" s="196"/>
      <c r="G25" s="196"/>
      <c r="H25" s="196"/>
      <c r="I25" s="151" t="s">
        <v>8</v>
      </c>
      <c r="J25" s="152"/>
      <c r="K25" s="197"/>
      <c r="L25" s="198"/>
      <c r="M25" s="150">
        <v>3</v>
      </c>
      <c r="N25" s="196"/>
      <c r="O25" s="196"/>
      <c r="P25" s="196"/>
      <c r="Q25" s="196"/>
      <c r="R25" s="196"/>
      <c r="S25" s="196"/>
      <c r="T25" s="196"/>
      <c r="U25" s="151" t="s">
        <v>22</v>
      </c>
      <c r="V25" s="152"/>
      <c r="W25" s="197"/>
      <c r="X25" s="198"/>
      <c r="AA25" s="153" t="s">
        <v>21</v>
      </c>
    </row>
    <row r="26" spans="1:55" s="121" customFormat="1" ht="21" customHeight="1">
      <c r="A26" s="150">
        <v>4</v>
      </c>
      <c r="B26" s="196"/>
      <c r="C26" s="196"/>
      <c r="D26" s="196"/>
      <c r="E26" s="196"/>
      <c r="F26" s="196"/>
      <c r="G26" s="196"/>
      <c r="H26" s="196"/>
      <c r="I26" s="151" t="s">
        <v>8</v>
      </c>
      <c r="J26" s="152"/>
      <c r="K26" s="197"/>
      <c r="L26" s="198"/>
      <c r="M26" s="150">
        <v>4</v>
      </c>
      <c r="N26" s="196"/>
      <c r="O26" s="196"/>
      <c r="P26" s="196"/>
      <c r="Q26" s="196"/>
      <c r="R26" s="196"/>
      <c r="S26" s="196"/>
      <c r="T26" s="196"/>
      <c r="U26" s="151" t="s">
        <v>22</v>
      </c>
      <c r="V26" s="152"/>
      <c r="W26" s="197"/>
      <c r="X26" s="198"/>
      <c r="AA26" s="204"/>
      <c r="AB26" s="205"/>
      <c r="AC26" s="205"/>
      <c r="AD26" s="205"/>
      <c r="AE26" s="205"/>
      <c r="AF26" s="205"/>
      <c r="AG26" s="206"/>
      <c r="AH26" s="200"/>
      <c r="AI26" s="201"/>
      <c r="AJ26" s="199" t="s">
        <v>3</v>
      </c>
      <c r="AK26" s="200"/>
      <c r="AL26" s="201"/>
      <c r="AM26" s="204"/>
      <c r="AN26" s="205"/>
      <c r="AO26" s="205"/>
      <c r="AP26" s="205"/>
      <c r="AQ26" s="205"/>
      <c r="AR26" s="205"/>
      <c r="AS26" s="206"/>
    </row>
    <row r="27" spans="1:55" s="121" customFormat="1" ht="21" customHeight="1">
      <c r="A27" s="150">
        <v>5</v>
      </c>
      <c r="B27" s="196"/>
      <c r="C27" s="196"/>
      <c r="D27" s="196"/>
      <c r="E27" s="196"/>
      <c r="F27" s="196"/>
      <c r="G27" s="196"/>
      <c r="H27" s="196"/>
      <c r="I27" s="151" t="s">
        <v>8</v>
      </c>
      <c r="J27" s="152"/>
      <c r="K27" s="197"/>
      <c r="L27" s="198"/>
      <c r="M27" s="150">
        <v>5</v>
      </c>
      <c r="N27" s="196"/>
      <c r="O27" s="196"/>
      <c r="P27" s="196"/>
      <c r="Q27" s="196"/>
      <c r="R27" s="196"/>
      <c r="S27" s="196"/>
      <c r="T27" s="196"/>
      <c r="U27" s="151" t="s">
        <v>22</v>
      </c>
      <c r="V27" s="152"/>
      <c r="W27" s="197"/>
      <c r="X27" s="198"/>
      <c r="Y27" s="154"/>
      <c r="Z27" s="154"/>
      <c r="AA27" s="207"/>
      <c r="AB27" s="208"/>
      <c r="AC27" s="208"/>
      <c r="AD27" s="208"/>
      <c r="AE27" s="208"/>
      <c r="AF27" s="208"/>
      <c r="AG27" s="209"/>
      <c r="AH27" s="202"/>
      <c r="AI27" s="203"/>
      <c r="AJ27" s="199"/>
      <c r="AK27" s="202"/>
      <c r="AL27" s="203"/>
      <c r="AM27" s="207"/>
      <c r="AN27" s="208"/>
      <c r="AO27" s="208"/>
      <c r="AP27" s="208"/>
      <c r="AQ27" s="208"/>
      <c r="AR27" s="208"/>
      <c r="AS27" s="209"/>
    </row>
    <row r="28" spans="1:55" s="121" customFormat="1" ht="21" customHeight="1">
      <c r="A28" s="150" t="s">
        <v>9</v>
      </c>
      <c r="B28" s="196"/>
      <c r="C28" s="196"/>
      <c r="D28" s="196"/>
      <c r="E28" s="196"/>
      <c r="F28" s="196"/>
      <c r="G28" s="196"/>
      <c r="H28" s="196"/>
      <c r="I28" s="151" t="s">
        <v>8</v>
      </c>
      <c r="J28" s="152"/>
      <c r="K28" s="197"/>
      <c r="L28" s="198"/>
      <c r="M28" s="150" t="s">
        <v>9</v>
      </c>
      <c r="N28" s="196"/>
      <c r="O28" s="196"/>
      <c r="P28" s="196"/>
      <c r="Q28" s="196"/>
      <c r="R28" s="196"/>
      <c r="S28" s="196"/>
      <c r="T28" s="196"/>
      <c r="U28" s="151" t="s">
        <v>22</v>
      </c>
      <c r="V28" s="152"/>
      <c r="W28" s="197"/>
      <c r="X28" s="198"/>
      <c r="Y28" s="154"/>
      <c r="Z28" s="154"/>
      <c r="AA28" s="154"/>
      <c r="AB28" s="154"/>
    </row>
    <row r="29" spans="1:55" s="121" customFormat="1" ht="21" customHeight="1">
      <c r="A29" s="150" t="s">
        <v>10</v>
      </c>
      <c r="B29" s="196"/>
      <c r="C29" s="196"/>
      <c r="D29" s="196"/>
      <c r="E29" s="196"/>
      <c r="F29" s="196"/>
      <c r="G29" s="196"/>
      <c r="H29" s="196"/>
      <c r="I29" s="151" t="s">
        <v>8</v>
      </c>
      <c r="J29" s="152"/>
      <c r="K29" s="197"/>
      <c r="L29" s="198"/>
      <c r="M29" s="150" t="s">
        <v>10</v>
      </c>
      <c r="N29" s="196"/>
      <c r="O29" s="196"/>
      <c r="P29" s="196"/>
      <c r="Q29" s="196"/>
      <c r="R29" s="196"/>
      <c r="S29" s="196"/>
      <c r="T29" s="196"/>
      <c r="U29" s="151" t="s">
        <v>22</v>
      </c>
      <c r="V29" s="152"/>
      <c r="W29" s="197"/>
      <c r="X29" s="198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>
      <c r="A30" s="150" t="s">
        <v>11</v>
      </c>
      <c r="B30" s="196"/>
      <c r="C30" s="196"/>
      <c r="D30" s="196"/>
      <c r="E30" s="196"/>
      <c r="F30" s="196"/>
      <c r="G30" s="196"/>
      <c r="H30" s="196"/>
      <c r="I30" s="151" t="s">
        <v>8</v>
      </c>
      <c r="J30" s="152"/>
      <c r="K30" s="197"/>
      <c r="L30" s="198"/>
      <c r="M30" s="150" t="s">
        <v>11</v>
      </c>
      <c r="N30" s="196"/>
      <c r="O30" s="196"/>
      <c r="P30" s="196"/>
      <c r="Q30" s="196"/>
      <c r="R30" s="196"/>
      <c r="S30" s="196"/>
      <c r="T30" s="196"/>
      <c r="U30" s="151" t="s">
        <v>22</v>
      </c>
      <c r="V30" s="152"/>
      <c r="W30" s="197"/>
      <c r="X30" s="198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>
      <c r="A31" s="150" t="s">
        <v>12</v>
      </c>
      <c r="B31" s="196"/>
      <c r="C31" s="196"/>
      <c r="D31" s="196"/>
      <c r="E31" s="196"/>
      <c r="F31" s="196"/>
      <c r="G31" s="196"/>
      <c r="H31" s="196"/>
      <c r="I31" s="151" t="s">
        <v>8</v>
      </c>
      <c r="J31" s="152"/>
      <c r="K31" s="197"/>
      <c r="L31" s="198"/>
      <c r="M31" s="150" t="s">
        <v>12</v>
      </c>
      <c r="N31" s="196"/>
      <c r="O31" s="196"/>
      <c r="P31" s="196"/>
      <c r="Q31" s="196"/>
      <c r="R31" s="196"/>
      <c r="S31" s="196"/>
      <c r="T31" s="196"/>
      <c r="U31" s="151" t="s">
        <v>22</v>
      </c>
      <c r="V31" s="152"/>
      <c r="W31" s="197"/>
      <c r="X31" s="198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>
      <c r="A32" s="150" t="s">
        <v>13</v>
      </c>
      <c r="B32" s="196"/>
      <c r="C32" s="196"/>
      <c r="D32" s="196"/>
      <c r="E32" s="196"/>
      <c r="F32" s="196"/>
      <c r="G32" s="196"/>
      <c r="H32" s="196"/>
      <c r="I32" s="151" t="s">
        <v>8</v>
      </c>
      <c r="J32" s="152"/>
      <c r="K32" s="197"/>
      <c r="L32" s="198"/>
      <c r="M32" s="150" t="s">
        <v>13</v>
      </c>
      <c r="N32" s="196"/>
      <c r="O32" s="196"/>
      <c r="P32" s="196"/>
      <c r="Q32" s="196"/>
      <c r="R32" s="196"/>
      <c r="S32" s="196"/>
      <c r="T32" s="196"/>
      <c r="U32" s="151" t="s">
        <v>22</v>
      </c>
      <c r="V32" s="152"/>
      <c r="W32" s="197"/>
      <c r="X32" s="198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K5:AK6"/>
    <mergeCell ref="AL5:AL6"/>
    <mergeCell ref="AM5:AM6"/>
    <mergeCell ref="AI4:AI5"/>
    <mergeCell ref="AJ4:AJ5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CLUB</cp:lastModifiedBy>
  <cp:lastPrinted>2012-12-31T14:26:20Z</cp:lastPrinted>
  <dcterms:created xsi:type="dcterms:W3CDTF">2011-02-06T02:23:49Z</dcterms:created>
  <dcterms:modified xsi:type="dcterms:W3CDTF">2022-07-02T16:58:52Z</dcterms:modified>
</cp:coreProperties>
</file>